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08_HP掲載資料\04_個別協議書様式・資料\02_R5分\05_R6受付再開\R5kobetukyogi_R5hiyou\R5.4.1～R5.5.7に要した経費\"/>
    </mc:Choice>
  </mc:AlternateContent>
  <bookViews>
    <workbookView xWindow="0" yWindow="0" windowWidth="19200" windowHeight="6756" tabRatio="770"/>
  </bookViews>
  <sheets>
    <sheet name="基本情報等入力シート" sheetId="17" r:id="rId1"/>
    <sheet name="個別協議様式ア（ア）分" sheetId="8" r:id="rId2"/>
    <sheet name="別紙1-3" sheetId="25" r:id="rId3"/>
    <sheet name="リスト" sheetId="23" state="hidden" r:id="rId4"/>
    <sheet name="基準単価" sheetId="16" state="hidden" r:id="rId5"/>
    <sheet name="「費用の概要、積算内訳」記載例" sheetId="11" state="hidden" r:id="rId6"/>
    <sheet name="計算用" sheetId="18" state="hidden" r:id="rId7"/>
    <sheet name="参照" sheetId="7" state="hidden" r:id="rId8"/>
  </sheets>
  <externalReferences>
    <externalReference r:id="rId9"/>
    <externalReference r:id="rId10"/>
  </externalReferences>
  <definedNames>
    <definedName name="_xlnm.Print_Area" localSheetId="5">'「費用の概要、積算内訳」記載例'!$A$1:$AL$25</definedName>
    <definedName name="_xlnm.Print_Area" localSheetId="4">基準単価!$A$1:$N$45</definedName>
    <definedName name="_xlnm.Print_Area" localSheetId="0">基本情報等入力シート!$A$1:$B$30</definedName>
    <definedName name="_xlnm.Print_Area" localSheetId="1">'個別協議様式ア（ア）分'!$A$1:$AM$49</definedName>
    <definedName name="_xlnm.Print_Area" localSheetId="2">'別紙1-3'!$A$1:$AA$36</definedName>
    <definedName name="Z_0013D02D_7229_42E9_BC29_9561B8875AB4_.wvu.Cols" localSheetId="4" hidden="1">基準単価!$G:$H</definedName>
    <definedName name="Z_0013D02D_7229_42E9_BC29_9561B8875AB4_.wvu.PrintArea" localSheetId="4" hidden="1">基準単価!$A$1:$N$45</definedName>
    <definedName name="まるばつ">[1]リスト・集計用!$A$2:$A$3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 i="25" l="1"/>
  <c r="AH12" i="8" l="1"/>
  <c r="U12" i="8" l="1"/>
  <c r="S12" i="8"/>
  <c r="G22" i="17" l="1"/>
  <c r="AH13" i="8" l="1"/>
  <c r="AG13" i="8"/>
  <c r="AF13" i="8"/>
  <c r="AE13" i="8"/>
  <c r="AD13" i="8"/>
  <c r="AC13" i="8"/>
  <c r="AB13" i="8"/>
  <c r="AA13" i="8"/>
  <c r="Z13" i="8"/>
  <c r="Y13" i="8"/>
  <c r="X13" i="8"/>
  <c r="W13" i="8"/>
  <c r="V13" i="8"/>
  <c r="U13" i="8"/>
  <c r="T13" i="8"/>
  <c r="S13" i="8"/>
  <c r="H28" i="17"/>
  <c r="AG12" i="8"/>
  <c r="AE12" i="8"/>
  <c r="AD12" i="8"/>
  <c r="AC12" i="8"/>
  <c r="AB12" i="8"/>
  <c r="AA12" i="8"/>
  <c r="Z12" i="8"/>
  <c r="Y12" i="8"/>
  <c r="X12" i="8"/>
  <c r="W12" i="8"/>
  <c r="V12" i="8"/>
  <c r="T12" i="8"/>
  <c r="AF12" i="8"/>
  <c r="H22" i="17"/>
  <c r="B24" i="17" s="1"/>
  <c r="H13" i="8"/>
  <c r="H12" i="8"/>
  <c r="E13" i="8"/>
  <c r="E12" i="8"/>
  <c r="AJ4" i="8"/>
  <c r="K12" i="8" l="1"/>
  <c r="Q13" i="8"/>
  <c r="O13" i="8" s="1"/>
  <c r="O12" i="8"/>
  <c r="Q12" i="8" l="1"/>
  <c r="K13" i="8"/>
  <c r="I6" i="16"/>
  <c r="M6" i="16"/>
  <c r="I7" i="16"/>
  <c r="M7" i="16"/>
  <c r="I8" i="16"/>
  <c r="M8" i="16"/>
  <c r="I9" i="16"/>
  <c r="M9" i="16"/>
  <c r="I10" i="16"/>
  <c r="M10" i="16"/>
  <c r="I11" i="16"/>
  <c r="M11" i="16"/>
  <c r="I12" i="16"/>
  <c r="M12" i="16"/>
  <c r="I13" i="16"/>
  <c r="M13" i="16"/>
  <c r="I14" i="16"/>
  <c r="M14" i="16"/>
  <c r="I15" i="16"/>
  <c r="M15" i="16"/>
  <c r="I16" i="16"/>
  <c r="M16" i="16"/>
  <c r="I17" i="16"/>
  <c r="M17" i="16"/>
  <c r="I18" i="16"/>
  <c r="M18" i="16"/>
  <c r="I19" i="16"/>
  <c r="M19" i="16"/>
  <c r="I20" i="16"/>
  <c r="M20" i="16"/>
  <c r="I21" i="16"/>
  <c r="M21" i="16"/>
  <c r="M22" i="16"/>
  <c r="I23" i="16"/>
  <c r="M23" i="16"/>
  <c r="I24" i="16"/>
  <c r="M24" i="16"/>
  <c r="I25" i="16"/>
  <c r="M25" i="16"/>
  <c r="I26" i="16"/>
  <c r="M26" i="16"/>
  <c r="I27" i="16"/>
  <c r="M27" i="16"/>
  <c r="I28" i="16"/>
  <c r="M28" i="16"/>
  <c r="I29" i="16"/>
  <c r="M29" i="16"/>
  <c r="I30" i="16"/>
  <c r="M30" i="16"/>
  <c r="I31" i="16"/>
  <c r="M31" i="16"/>
  <c r="I32" i="16"/>
  <c r="M32" i="16"/>
  <c r="I33" i="16"/>
  <c r="M33" i="16"/>
</calcChain>
</file>

<file path=xl/comments1.xml><?xml version="1.0" encoding="utf-8"?>
<comments xmlns="http://schemas.openxmlformats.org/spreadsheetml/2006/main">
  <authors>
    <author>東京都</author>
  </authors>
  <commentList>
    <comment ref="B8" authorId="0" shapeId="0">
      <text>
        <r>
          <rPr>
            <b/>
            <sz val="10"/>
            <color indexed="81"/>
            <rFont val="MS P ゴシック"/>
            <family val="3"/>
            <charset val="128"/>
          </rPr>
          <t>提出日を記載してください。</t>
        </r>
      </text>
    </comment>
    <comment ref="B9" authorId="0" shapeId="0">
      <text>
        <r>
          <rPr>
            <b/>
            <sz val="10"/>
            <color indexed="81"/>
            <rFont val="MS P ゴシック"/>
            <family val="3"/>
            <charset val="128"/>
          </rPr>
          <t>法人所在地、法人名、代表者職名、代表者氏名は、
印鑑証明書に記載されている内容と一致させてください。</t>
        </r>
      </text>
    </comment>
    <comment ref="B14" authorId="0" shapeId="0">
      <text>
        <r>
          <rPr>
            <b/>
            <sz val="10"/>
            <color indexed="81"/>
            <rFont val="MS P ゴシック"/>
            <family val="3"/>
            <charset val="128"/>
          </rPr>
          <t>本補助金を申請する事業所・施設名称、所在地、介護保険事業所番号、サービス種別は
東京都に届出している内容を正確に記載してください。</t>
        </r>
      </text>
    </comment>
    <comment ref="B17" authorId="0" shapeId="0">
      <text>
        <r>
          <rPr>
            <b/>
            <sz val="10"/>
            <color indexed="81"/>
            <rFont val="MS P ゴシック"/>
            <family val="3"/>
            <charset val="128"/>
          </rPr>
          <t>申請担当者の連絡先については、申請内容の確認等の際に使用しますので、
間違いがないように記載してください。</t>
        </r>
      </text>
    </comment>
    <comment ref="B21" authorId="0" shapeId="0">
      <text>
        <r>
          <rPr>
            <b/>
            <sz val="10"/>
            <color indexed="81"/>
            <rFont val="MS P ゴシック"/>
            <family val="3"/>
            <charset val="128"/>
          </rPr>
          <t>特定施設入居者生活介護の指定を受けていない養護老人ホーム、軽費老人ホーム、
有料老人ホーム、サービス付き高齢者向け住宅については、入力不要です。</t>
        </r>
      </text>
    </comment>
    <comment ref="B23" authorId="0" shapeId="0">
      <text>
        <r>
          <rPr>
            <b/>
            <sz val="10"/>
            <color indexed="81"/>
            <rFont val="MS P ゴシック"/>
            <family val="3"/>
            <charset val="128"/>
          </rPr>
          <t>定員は、短期入所系、入所施設・居住系のみ記載してください。</t>
        </r>
      </text>
    </comment>
    <comment ref="B27" authorId="0" shapeId="0">
      <text>
        <r>
          <rPr>
            <b/>
            <sz val="9"/>
            <color indexed="81"/>
            <rFont val="MS P ゴシック"/>
            <family val="3"/>
            <charset val="128"/>
          </rPr>
          <t>令和５年度中にすでに個別協議を行い、承認をうけた場合は、「２回目以降」を選択してください。
それ以外の場合は、「１回目」を選択してください。</t>
        </r>
      </text>
    </comment>
    <comment ref="B28" authorId="0" shapeId="0">
      <text>
        <r>
          <rPr>
            <b/>
            <sz val="9"/>
            <color indexed="81"/>
            <rFont val="MS P ゴシック"/>
            <family val="3"/>
            <charset val="128"/>
          </rPr>
          <t>令和５年度中に、個別協議の有無に関わらず、
本個別協議を行う事業所のサービス種別で、本事業により補助金を受けている場合は、
○をつけてください。</t>
        </r>
      </text>
    </comment>
  </commentList>
</comments>
</file>

<file path=xl/comments2.xml><?xml version="1.0" encoding="utf-8"?>
<comments xmlns="http://schemas.openxmlformats.org/spreadsheetml/2006/main">
  <authors>
    <author>東京都</author>
  </authors>
  <commentList>
    <comment ref="U4" authorId="0" shapeId="0">
      <text>
        <r>
          <rPr>
            <b/>
            <sz val="24"/>
            <color indexed="81"/>
            <rFont val="メイリオ"/>
            <family val="3"/>
            <charset val="128"/>
          </rPr>
          <t>水色塗りつぶしセルを入力してください。</t>
        </r>
      </text>
    </comment>
    <comment ref="M13" authorId="0" shapeId="0">
      <text>
        <r>
          <rPr>
            <b/>
            <sz val="16"/>
            <color indexed="81"/>
            <rFont val="Meiryo UI"/>
            <family val="3"/>
            <charset val="128"/>
          </rPr>
          <t>令和５年度中にすでに個別協議を行い、承認をうけた場合（本個別協議が「2回目以降」の場合）は、
すでに承認を受けた個別協議で引き上げた基準額をこのセルに入力してください。</t>
        </r>
      </text>
    </comment>
    <comment ref="P23" authorId="0" shapeId="0">
      <text>
        <r>
          <rPr>
            <b/>
            <sz val="16"/>
            <color indexed="81"/>
            <rFont val="Meiryo UI"/>
            <family val="3"/>
            <charset val="128"/>
          </rPr>
          <t>◎個別協議が「１回目」の場合は、本欄に、所要額を全て記載してください。
（個別協議は基準単価を引き上げることが目的のため、既に補助金を受けている場合には、
既に補助金を受けた金額の所要額も記入してください。）
◎個別協議が「２回目以降」の場合は、すでに承認を受けている前回分までの個別協議の金額は、
本欄には記載しないでください。２回目（または３回目、４回目…）の個別協議の金額のみを本欄に記載してください。</t>
        </r>
      </text>
    </comment>
  </commentList>
</comments>
</file>

<file path=xl/comments3.xml><?xml version="1.0" encoding="utf-8"?>
<comments xmlns="http://schemas.openxmlformats.org/spreadsheetml/2006/main">
  <authors>
    <author>東京都</author>
  </authors>
  <commentList>
    <comment ref="AA1" authorId="0" shapeId="0">
      <text>
        <r>
          <rPr>
            <b/>
            <sz val="11"/>
            <color indexed="81"/>
            <rFont val="MS P ゴシック"/>
            <family val="3"/>
            <charset val="128"/>
          </rPr>
          <t>緑色のセルは、プルダウンメニューから選択してください。
水色のセルを記載してください。</t>
        </r>
      </text>
    </comment>
    <comment ref="B6" authorId="0" shapeId="0">
      <text>
        <r>
          <rPr>
            <b/>
            <sz val="11"/>
            <color indexed="81"/>
            <rFont val="MS P ゴシック"/>
            <family val="3"/>
            <charset val="128"/>
          </rPr>
          <t>本欄に記載した金額・内容について、他の補助金や給付金を受けている場合は、
本補助事業による補助金を受けることができません。
他の補助金や給付金を受けていないことを確認のうえ、必ず〇を選択してください。</t>
        </r>
      </text>
    </comment>
    <comment ref="U9" authorId="0" shapeId="0">
      <text>
        <r>
          <rPr>
            <b/>
            <sz val="12"/>
            <color indexed="81"/>
            <rFont val="MS P ゴシック"/>
            <family val="3"/>
            <charset val="128"/>
          </rPr>
          <t>アからウまでのいずれかに類似する事例がある場合は、
エに詳細を記入してください。</t>
        </r>
      </text>
    </comment>
    <comment ref="Y22" authorId="0" shapeId="0">
      <text>
        <r>
          <rPr>
            <b/>
            <sz val="11"/>
            <color indexed="81"/>
            <rFont val="MS P ゴシック"/>
            <family val="3"/>
            <charset val="128"/>
          </rPr>
          <t>申請要件として、本要件はア、イの両方とも該当することが必要ですので、
ご注意ください。</t>
        </r>
      </text>
    </comment>
    <comment ref="B29" authorId="0" shapeId="0">
      <text>
        <r>
          <rPr>
            <b/>
            <sz val="11"/>
            <color indexed="81"/>
            <rFont val="MS P ゴシック"/>
            <family val="3"/>
            <charset val="128"/>
          </rPr>
          <t>本欄には、保健所、受診・相談センター又は地域の医療機関に行政検査としての検査を依頼したが
対象にならないと判断され、
施設等の判断で自費検査として実施した経緯や経過等がわかるように記載してください。</t>
        </r>
      </text>
    </comment>
  </commentList>
</comments>
</file>

<file path=xl/comments4.xml><?xml version="1.0" encoding="utf-8"?>
<comments xmlns="http://schemas.openxmlformats.org/spreadsheetml/2006/main">
  <authors>
    <author>厚生労働省ネットワークシステム</author>
  </authors>
  <commentList>
    <comment ref="G32" authorId="0" shapeId="0">
      <text>
        <r>
          <rPr>
            <b/>
            <sz val="9"/>
            <color indexed="81"/>
            <rFont val="MS P ゴシック"/>
            <family val="3"/>
            <charset val="128"/>
          </rPr>
          <t>㉖と㉗は（地密）特定施設の数字を活用</t>
        </r>
      </text>
    </comment>
  </commentList>
</comments>
</file>

<file path=xl/sharedStrings.xml><?xml version="1.0" encoding="utf-8"?>
<sst xmlns="http://schemas.openxmlformats.org/spreadsheetml/2006/main" count="476" uniqueCount="292">
  <si>
    <t>サービス種別</t>
    <rPh sb="4" eb="6">
      <t>シュベツ</t>
    </rPh>
    <phoneticPr fontId="1"/>
  </si>
  <si>
    <t>事業所・施設等の名称</t>
    <rPh sb="0" eb="3">
      <t>ジギョウショ</t>
    </rPh>
    <rPh sb="4" eb="6">
      <t>シセツ</t>
    </rPh>
    <rPh sb="6" eb="7">
      <t>トウ</t>
    </rPh>
    <rPh sb="8" eb="10">
      <t>メイショウ</t>
    </rPh>
    <phoneticPr fontId="1"/>
  </si>
  <si>
    <t>緊急雇用</t>
    <rPh sb="0" eb="2">
      <t>キンキュウ</t>
    </rPh>
    <rPh sb="2" eb="4">
      <t>コヨウ</t>
    </rPh>
    <phoneticPr fontId="1"/>
  </si>
  <si>
    <t>割増賃金・手当</t>
    <rPh sb="0" eb="2">
      <t>ワリマシ</t>
    </rPh>
    <rPh sb="2" eb="4">
      <t>チンギン</t>
    </rPh>
    <rPh sb="5" eb="7">
      <t>テアテ</t>
    </rPh>
    <phoneticPr fontId="1"/>
  </si>
  <si>
    <t>職業紹介料</t>
    <rPh sb="0" eb="2">
      <t>ショクギョウ</t>
    </rPh>
    <rPh sb="2" eb="4">
      <t>ショウカイ</t>
    </rPh>
    <rPh sb="4" eb="5">
      <t>リョウ</t>
    </rPh>
    <phoneticPr fontId="1"/>
  </si>
  <si>
    <t>自費検査</t>
    <rPh sb="0" eb="2">
      <t>ジヒ</t>
    </rPh>
    <rPh sb="2" eb="4">
      <t>ケンサ</t>
    </rPh>
    <phoneticPr fontId="1"/>
  </si>
  <si>
    <t>消毒・清掃</t>
    <rPh sb="0" eb="2">
      <t>ショウドク</t>
    </rPh>
    <rPh sb="3" eb="5">
      <t>セイソウ</t>
    </rPh>
    <phoneticPr fontId="1"/>
  </si>
  <si>
    <t>リース費用
（車、自転車）</t>
    <rPh sb="3" eb="5">
      <t>ヒヨウ</t>
    </rPh>
    <rPh sb="7" eb="8">
      <t>クルマ</t>
    </rPh>
    <rPh sb="9" eb="12">
      <t>ジテンシャ</t>
    </rPh>
    <phoneticPr fontId="1"/>
  </si>
  <si>
    <t>リース費用
（タブレット）</t>
    <rPh sb="3" eb="5">
      <t>ヒヨウ</t>
    </rPh>
    <phoneticPr fontId="1"/>
  </si>
  <si>
    <t>施設内療養</t>
    <rPh sb="0" eb="3">
      <t>シセツナイ</t>
    </rPh>
    <rPh sb="3" eb="5">
      <t>リョウヨウ</t>
    </rPh>
    <phoneticPr fontId="1"/>
  </si>
  <si>
    <t>基本情報</t>
    <rPh sb="0" eb="2">
      <t>キホン</t>
    </rPh>
    <rPh sb="2" eb="4">
      <t>ジョウホウ</t>
    </rPh>
    <phoneticPr fontId="1"/>
  </si>
  <si>
    <t>ア（ア）①～⑤</t>
    <phoneticPr fontId="1"/>
  </si>
  <si>
    <t>ア（ウ）</t>
    <phoneticPr fontId="1"/>
  </si>
  <si>
    <t>衛生用品
購入</t>
    <rPh sb="0" eb="2">
      <t>エイセイ</t>
    </rPh>
    <rPh sb="2" eb="4">
      <t>ヨウヒン</t>
    </rPh>
    <rPh sb="5" eb="7">
      <t>コウニュウ</t>
    </rPh>
    <phoneticPr fontId="1"/>
  </si>
  <si>
    <t>チェック</t>
    <phoneticPr fontId="1"/>
  </si>
  <si>
    <t>通所介護事業所（通常規模型）</t>
    <rPh sb="0" eb="2">
      <t>ツウショ</t>
    </rPh>
    <rPh sb="2" eb="4">
      <t>カイゴ</t>
    </rPh>
    <rPh sb="4" eb="7">
      <t>ジギョウショ</t>
    </rPh>
    <rPh sb="8" eb="10">
      <t>ツウジョウ</t>
    </rPh>
    <rPh sb="10" eb="12">
      <t>キボ</t>
    </rPh>
    <rPh sb="12" eb="13">
      <t>ガタ</t>
    </rPh>
    <phoneticPr fontId="1"/>
  </si>
  <si>
    <t>通所介護事業所（大規模型（Ⅰ））</t>
    <rPh sb="0" eb="2">
      <t>ツウショ</t>
    </rPh>
    <rPh sb="2" eb="4">
      <t>カイゴ</t>
    </rPh>
    <rPh sb="4" eb="7">
      <t>ジギョウショ</t>
    </rPh>
    <rPh sb="8" eb="11">
      <t>ダイキボ</t>
    </rPh>
    <rPh sb="11" eb="12">
      <t>ガタ</t>
    </rPh>
    <phoneticPr fontId="1"/>
  </si>
  <si>
    <t>通所介護事業所（大規模型（Ⅱ））</t>
    <rPh sb="0" eb="2">
      <t>ツウショ</t>
    </rPh>
    <rPh sb="2" eb="4">
      <t>カイゴ</t>
    </rPh>
    <rPh sb="4" eb="7">
      <t>ジギョウショ</t>
    </rPh>
    <rPh sb="8" eb="11">
      <t>ダイキボ</t>
    </rPh>
    <rPh sb="11" eb="12">
      <t>ガタ</t>
    </rPh>
    <phoneticPr fontId="1"/>
  </si>
  <si>
    <t>地域密着型通所介護事業所（療養通所介護事業所を含む）</t>
    <rPh sb="13" eb="15">
      <t>リョウヨウ</t>
    </rPh>
    <rPh sb="15" eb="17">
      <t>ツウショ</t>
    </rPh>
    <rPh sb="17" eb="19">
      <t>カイゴ</t>
    </rPh>
    <rPh sb="19" eb="22">
      <t>ジギョウショ</t>
    </rPh>
    <rPh sb="23" eb="24">
      <t>フク</t>
    </rPh>
    <phoneticPr fontId="1"/>
  </si>
  <si>
    <t>認知症対応型通所介護事業所</t>
  </si>
  <si>
    <t>通所リハビリテーション事業所（通常規模型）</t>
    <rPh sb="0" eb="2">
      <t>ツウショ</t>
    </rPh>
    <rPh sb="11" eb="14">
      <t>ジギョウショ</t>
    </rPh>
    <rPh sb="15" eb="17">
      <t>ツウジョウ</t>
    </rPh>
    <rPh sb="17" eb="19">
      <t>キボ</t>
    </rPh>
    <rPh sb="19" eb="20">
      <t>ガタ</t>
    </rPh>
    <phoneticPr fontId="1"/>
  </si>
  <si>
    <t>通所リハビリテーション事業所（大規模型（Ⅰ））</t>
    <rPh sb="0" eb="2">
      <t>ツウショ</t>
    </rPh>
    <rPh sb="11" eb="14">
      <t>ジギョウショ</t>
    </rPh>
    <rPh sb="15" eb="18">
      <t>ダイキボ</t>
    </rPh>
    <rPh sb="18" eb="19">
      <t>ガタ</t>
    </rPh>
    <phoneticPr fontId="1"/>
  </si>
  <si>
    <t>通所リハビリテーション事業所（大規模型（Ⅱ））</t>
    <rPh sb="0" eb="2">
      <t>ツウショ</t>
    </rPh>
    <rPh sb="11" eb="14">
      <t>ジギョウショ</t>
    </rPh>
    <rPh sb="15" eb="18">
      <t>ダイキボ</t>
    </rPh>
    <rPh sb="18" eb="19">
      <t>ガタ</t>
    </rPh>
    <phoneticPr fontId="1"/>
  </si>
  <si>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</si>
  <si>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</si>
  <si>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</si>
  <si>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</si>
  <si>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</si>
  <si>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</si>
  <si>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</si>
  <si>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</si>
  <si>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0" eb="2">
      <t>キョタク</t>
    </rPh>
    <rPh sb="2" eb="4">
      <t>リョウヨウ</t>
    </rPh>
    <rPh sb="4" eb="6">
      <t>カンリ</t>
    </rPh>
    <rPh sb="6" eb="8">
      <t>シドウ</t>
    </rPh>
    <rPh sb="8" eb="11">
      <t>ジギョウショ</t>
    </rPh>
    <phoneticPr fontId="1"/>
  </si>
  <si>
    <t>小規模多機能型居宅介護事業所</t>
  </si>
  <si>
    <t>看護小規模多機能型居宅介護事業所</t>
  </si>
  <si>
    <t>介護老人福祉施設</t>
    <rPh sb="0" eb="2">
      <t>カイゴ</t>
    </rPh>
    <rPh sb="2" eb="4">
      <t>ロウジン</t>
    </rPh>
    <rPh sb="4" eb="6">
      <t>フクシ</t>
    </rPh>
    <rPh sb="6" eb="8">
      <t>シセツ</t>
    </rPh>
    <phoneticPr fontId="1"/>
  </si>
  <si>
    <t>地域密着型介護老人福祉施設</t>
    <rPh sb="0" eb="2">
      <t>チイキ</t>
    </rPh>
    <rPh sb="2" eb="5">
      <t>ミッチャクガタ</t>
    </rPh>
    <phoneticPr fontId="1"/>
  </si>
  <si>
    <t>介護老人保健施設</t>
    <rPh sb="0" eb="8">
      <t>カイゴロウジンホケンシセツ</t>
    </rPh>
    <phoneticPr fontId="1"/>
  </si>
  <si>
    <t>介護医療院</t>
  </si>
  <si>
    <t>介護療養型医療施設</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</si>
  <si>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1"/>
  </si>
  <si>
    <t>短期入所生活介護事業所</t>
    <phoneticPr fontId="1"/>
  </si>
  <si>
    <t>短期入所療養介護事業所</t>
    <phoneticPr fontId="1"/>
  </si>
  <si>
    <t>養護老人ホーム（定員30人以上）</t>
    <rPh sb="0" eb="2">
      <t>ヨウゴ</t>
    </rPh>
    <rPh sb="2" eb="4">
      <t>ロウジン</t>
    </rPh>
    <rPh sb="8" eb="10">
      <t>テイイン</t>
    </rPh>
    <rPh sb="12" eb="13">
      <t>ニン</t>
    </rPh>
    <rPh sb="13" eb="15">
      <t>イジョウ</t>
    </rPh>
    <phoneticPr fontId="1"/>
  </si>
  <si>
    <t>軽費老人ホーム（定員30人以上）</t>
    <rPh sb="0" eb="2">
      <t>ケイヒ</t>
    </rPh>
    <rPh sb="2" eb="4">
      <t>ロウジン</t>
    </rPh>
    <rPh sb="8" eb="10">
      <t>テイイン</t>
    </rPh>
    <rPh sb="12" eb="13">
      <t>ニン</t>
    </rPh>
    <rPh sb="13" eb="15">
      <t>イジョウ</t>
    </rPh>
    <phoneticPr fontId="1"/>
  </si>
  <si>
    <t>有料老人ホーム（定員30人以上）</t>
    <rPh sb="0" eb="2">
      <t>ユウリョウ</t>
    </rPh>
    <rPh sb="2" eb="4">
      <t>ロウジン</t>
    </rPh>
    <rPh sb="8" eb="10">
      <t>テイイン</t>
    </rPh>
    <rPh sb="12" eb="13">
      <t>ニン</t>
    </rPh>
    <rPh sb="13" eb="15">
      <t>イジョウ</t>
    </rPh>
    <phoneticPr fontId="1"/>
  </si>
  <si>
    <t>サービス付き高齢者向け住宅（定員30人以上）</t>
    <rPh sb="4" eb="5">
      <t>ツ</t>
    </rPh>
    <rPh sb="6" eb="10">
      <t>コウレイシャム</t>
    </rPh>
    <rPh sb="11" eb="13">
      <t>ジュウタク</t>
    </rPh>
    <rPh sb="14" eb="16">
      <t>テイイン</t>
    </rPh>
    <rPh sb="18" eb="19">
      <t>ニン</t>
    </rPh>
    <rPh sb="19" eb="21">
      <t>イジョウ</t>
    </rPh>
    <phoneticPr fontId="1"/>
  </si>
  <si>
    <t>養護老人ホーム（定員29人以下）</t>
    <rPh sb="0" eb="2">
      <t>ヨウゴ</t>
    </rPh>
    <rPh sb="2" eb="4">
      <t>ロウジン</t>
    </rPh>
    <rPh sb="8" eb="10">
      <t>テイイン</t>
    </rPh>
    <rPh sb="12" eb="13">
      <t>ニン</t>
    </rPh>
    <rPh sb="13" eb="15">
      <t>イカ</t>
    </rPh>
    <phoneticPr fontId="1"/>
  </si>
  <si>
    <t>軽費老人ホーム（定員29人以下）</t>
    <rPh sb="2" eb="4">
      <t>ロウジン</t>
    </rPh>
    <rPh sb="8" eb="10">
      <t>テイイン</t>
    </rPh>
    <rPh sb="12" eb="13">
      <t>ニン</t>
    </rPh>
    <rPh sb="13" eb="15">
      <t>イカ</t>
    </rPh>
    <phoneticPr fontId="1"/>
  </si>
  <si>
    <t>有料老人ホーム（定員29人以下）</t>
    <rPh sb="0" eb="2">
      <t>ユウリョウ</t>
    </rPh>
    <rPh sb="2" eb="4">
      <t>ロウジン</t>
    </rPh>
    <rPh sb="8" eb="10">
      <t>テイイン</t>
    </rPh>
    <rPh sb="12" eb="13">
      <t>ニン</t>
    </rPh>
    <rPh sb="13" eb="15">
      <t>イカ</t>
    </rPh>
    <phoneticPr fontId="1"/>
  </si>
  <si>
    <t>サービス付き高齢者向け住宅（定員29人以下）</t>
    <rPh sb="4" eb="5">
      <t>ツ</t>
    </rPh>
    <rPh sb="6" eb="10">
      <t>コウレイシャム</t>
    </rPh>
    <rPh sb="11" eb="13">
      <t>ジュウタク</t>
    </rPh>
    <rPh sb="14" eb="16">
      <t>テイイン</t>
    </rPh>
    <rPh sb="18" eb="19">
      <t>ニン</t>
    </rPh>
    <rPh sb="19" eb="21">
      <t>イカ</t>
    </rPh>
    <phoneticPr fontId="1"/>
  </si>
  <si>
    <t>代替場所確保（使用料）</t>
    <rPh sb="0" eb="2">
      <t>ダイタイ</t>
    </rPh>
    <rPh sb="2" eb="4">
      <t>バショ</t>
    </rPh>
    <rPh sb="4" eb="6">
      <t>カクホ</t>
    </rPh>
    <rPh sb="7" eb="10">
      <t>シヨウリョウ</t>
    </rPh>
    <phoneticPr fontId="1"/>
  </si>
  <si>
    <t>謝金
（同行指導）</t>
    <rPh sb="0" eb="2">
      <t>シャキン</t>
    </rPh>
    <rPh sb="4" eb="6">
      <t>ドウコウ</t>
    </rPh>
    <rPh sb="6" eb="8">
      <t>シドウ</t>
    </rPh>
    <phoneticPr fontId="1"/>
  </si>
  <si>
    <t>旅費
（代替場所等）</t>
    <rPh sb="0" eb="2">
      <t>リョヒ</t>
    </rPh>
    <rPh sb="4" eb="6">
      <t>ダイタイ</t>
    </rPh>
    <rPh sb="6" eb="8">
      <t>バショ</t>
    </rPh>
    <rPh sb="8" eb="9">
      <t>トウ</t>
    </rPh>
    <phoneticPr fontId="1"/>
  </si>
  <si>
    <t>　かかり増しではない費用や対象外の経費が含まれていないことを確認した。</t>
    <rPh sb="4" eb="5">
      <t>マ</t>
    </rPh>
    <rPh sb="10" eb="12">
      <t>ヒヨウ</t>
    </rPh>
    <rPh sb="13" eb="16">
      <t>タイショウガイ</t>
    </rPh>
    <rPh sb="17" eb="19">
      <t>ケイヒ</t>
    </rPh>
    <rPh sb="20" eb="21">
      <t>フク</t>
    </rPh>
    <rPh sb="30" eb="32">
      <t>カクニン</t>
    </rPh>
    <phoneticPr fontId="1"/>
  </si>
  <si>
    <t>　記載内容に誤りがないことを確認した。</t>
    <rPh sb="1" eb="3">
      <t>キサイ</t>
    </rPh>
    <rPh sb="3" eb="5">
      <t>ナイヨウ</t>
    </rPh>
    <rPh sb="6" eb="7">
      <t>アヤマ</t>
    </rPh>
    <rPh sb="14" eb="16">
      <t>カクニン</t>
    </rPh>
    <phoneticPr fontId="1"/>
  </si>
  <si>
    <t>職員</t>
    <rPh sb="0" eb="2">
      <t>ショクイン</t>
    </rPh>
    <phoneticPr fontId="1"/>
  </si>
  <si>
    <t>利用者</t>
    <rPh sb="0" eb="3">
      <t>リヨウシャ</t>
    </rPh>
    <phoneticPr fontId="1"/>
  </si>
  <si>
    <t>対象経費</t>
    <rPh sb="0" eb="2">
      <t>タイショウ</t>
    </rPh>
    <rPh sb="2" eb="4">
      <t>ケイヒ</t>
    </rPh>
    <phoneticPr fontId="1"/>
  </si>
  <si>
    <t>損害賠償
保険加入</t>
    <rPh sb="0" eb="2">
      <t>ソンガイ</t>
    </rPh>
    <rPh sb="2" eb="4">
      <t>バイショウ</t>
    </rPh>
    <rPh sb="5" eb="7">
      <t>ホケン</t>
    </rPh>
    <rPh sb="7" eb="9">
      <t>カニュウ</t>
    </rPh>
    <phoneticPr fontId="1"/>
  </si>
  <si>
    <t>宿泊費
（帰宅困難職員）</t>
    <rPh sb="0" eb="3">
      <t>シュクハクヒ</t>
    </rPh>
    <rPh sb="5" eb="7">
      <t>キタク</t>
    </rPh>
    <rPh sb="7" eb="9">
      <t>コンナン</t>
    </rPh>
    <rPh sb="9" eb="11">
      <t>ショクイン</t>
    </rPh>
    <phoneticPr fontId="1"/>
  </si>
  <si>
    <t>旅費
（連携）</t>
    <rPh sb="0" eb="2">
      <t>リョヒ</t>
    </rPh>
    <rPh sb="4" eb="6">
      <t>レンケイ</t>
    </rPh>
    <phoneticPr fontId="1"/>
  </si>
  <si>
    <t>感染性廃棄物処理</t>
    <rPh sb="0" eb="3">
      <t>カンセンセイ</t>
    </rPh>
    <rPh sb="3" eb="6">
      <t>ハイキブツ</t>
    </rPh>
    <rPh sb="6" eb="8">
      <t>ショリ</t>
    </rPh>
    <phoneticPr fontId="1"/>
  </si>
  <si>
    <t>法人名</t>
    <rPh sb="0" eb="2">
      <t>ホウジン</t>
    </rPh>
    <rPh sb="2" eb="3">
      <t>メイ</t>
    </rPh>
    <phoneticPr fontId="1"/>
  </si>
  <si>
    <t>基準額（Ａ）
（円）</t>
    <rPh sb="0" eb="3">
      <t>キジュンガク</t>
    </rPh>
    <rPh sb="8" eb="9">
      <t>エン</t>
    </rPh>
    <phoneticPr fontId="1"/>
  </si>
  <si>
    <t>実際の所要額
（B）（円）</t>
    <rPh sb="0" eb="2">
      <t>ジッサイ</t>
    </rPh>
    <rPh sb="3" eb="6">
      <t>ショヨウガク</t>
    </rPh>
    <rPh sb="11" eb="12">
      <t>エン</t>
    </rPh>
    <phoneticPr fontId="1"/>
  </si>
  <si>
    <t>今回の協議額
（引き上げ額）
(B)－(A)or(A’)
（C）（円）</t>
    <rPh sb="0" eb="2">
      <t>コンカイ</t>
    </rPh>
    <rPh sb="3" eb="5">
      <t>キョウギ</t>
    </rPh>
    <rPh sb="5" eb="6">
      <t>ガク</t>
    </rPh>
    <rPh sb="8" eb="9">
      <t>ヒ</t>
    </rPh>
    <rPh sb="10" eb="11">
      <t>ア</t>
    </rPh>
    <rPh sb="12" eb="13">
      <t>ガク</t>
    </rPh>
    <rPh sb="33" eb="34">
      <t>エン</t>
    </rPh>
    <phoneticPr fontId="1"/>
  </si>
  <si>
    <t>人</t>
    <rPh sb="0" eb="1">
      <t>ニン</t>
    </rPh>
    <phoneticPr fontId="1"/>
  </si>
  <si>
    <t>申請先の都道府県市名</t>
    <rPh sb="0" eb="2">
      <t>シンセイ</t>
    </rPh>
    <rPh sb="2" eb="3">
      <t>サキ</t>
    </rPh>
    <rPh sb="4" eb="8">
      <t>トドウフケン</t>
    </rPh>
    <rPh sb="8" eb="9">
      <t>シ</t>
    </rPh>
    <rPh sb="9" eb="10">
      <t>メイ</t>
    </rPh>
    <phoneticPr fontId="1"/>
  </si>
  <si>
    <t>対象経費の費目</t>
    <rPh sb="0" eb="2">
      <t>タイショウ</t>
    </rPh>
    <rPh sb="2" eb="4">
      <t>ケイヒ</t>
    </rPh>
    <rPh sb="5" eb="7">
      <t>ヒモク</t>
    </rPh>
    <phoneticPr fontId="1"/>
  </si>
  <si>
    <t>緊急雇用（職員派遣）</t>
    <rPh sb="0" eb="2">
      <t>キンキュウ</t>
    </rPh>
    <rPh sb="2" eb="4">
      <t>コヨウ</t>
    </rPh>
    <phoneticPr fontId="1"/>
  </si>
  <si>
    <t>割増賃金・手当（職員派遣）</t>
    <rPh sb="0" eb="2">
      <t>ワリマシ</t>
    </rPh>
    <rPh sb="2" eb="4">
      <t>チンギン</t>
    </rPh>
    <rPh sb="5" eb="7">
      <t>テアテ</t>
    </rPh>
    <phoneticPr fontId="1"/>
  </si>
  <si>
    <t>職業紹介料（職員派遣）</t>
    <rPh sb="0" eb="2">
      <t>ショクギョウ</t>
    </rPh>
    <rPh sb="2" eb="4">
      <t>ショウカイ</t>
    </rPh>
    <rPh sb="4" eb="5">
      <t>リョウ</t>
    </rPh>
    <phoneticPr fontId="1"/>
  </si>
  <si>
    <t>損害賠償保険加入（職員派遣）</t>
    <rPh sb="0" eb="2">
      <t>ソンガイ</t>
    </rPh>
    <rPh sb="2" eb="4">
      <t>バイショウ</t>
    </rPh>
    <rPh sb="4" eb="6">
      <t>ホケン</t>
    </rPh>
    <rPh sb="6" eb="8">
      <t>カニュウ</t>
    </rPh>
    <phoneticPr fontId="1"/>
  </si>
  <si>
    <t>旅費・宿泊費（職員派遣）</t>
    <rPh sb="0" eb="2">
      <t>リョヒ</t>
    </rPh>
    <rPh sb="3" eb="6">
      <t>シュクハクヒ</t>
    </rPh>
    <rPh sb="7" eb="9">
      <t>ショクイン</t>
    </rPh>
    <rPh sb="9" eb="11">
      <t>ハケン</t>
    </rPh>
    <phoneticPr fontId="1"/>
  </si>
  <si>
    <t>左記対象経費の概要</t>
    <rPh sb="0" eb="2">
      <t>サキ</t>
    </rPh>
    <rPh sb="2" eb="4">
      <t>タイショウ</t>
    </rPh>
    <rPh sb="4" eb="6">
      <t>ケイヒ</t>
    </rPh>
    <rPh sb="7" eb="9">
      <t>ガイヨウ</t>
    </rPh>
    <phoneticPr fontId="1"/>
  </si>
  <si>
    <t>左記対象経費の所要額の積算内訳</t>
    <rPh sb="0" eb="2">
      <t>サキ</t>
    </rPh>
    <rPh sb="2" eb="4">
      <t>タイショウ</t>
    </rPh>
    <rPh sb="4" eb="6">
      <t>ケイヒ</t>
    </rPh>
    <phoneticPr fontId="1"/>
  </si>
  <si>
    <t>左記対象経費の概要</t>
    <phoneticPr fontId="1"/>
  </si>
  <si>
    <t>左記対象経費の所要額の積算内訳</t>
    <phoneticPr fontId="1"/>
  </si>
  <si>
    <t>○名×○円×○泊</t>
    <phoneticPr fontId="1"/>
  </si>
  <si>
    <t>○名×○円</t>
    <phoneticPr fontId="1"/>
  </si>
  <si>
    <t>○円（○日間分）</t>
    <rPh sb="6" eb="7">
      <t>ブン</t>
    </rPh>
    <phoneticPr fontId="1"/>
  </si>
  <si>
    <t>※水色のセルに必要事項を記載してください。</t>
    <rPh sb="1" eb="2">
      <t>ミズ</t>
    </rPh>
    <phoneticPr fontId="1"/>
  </si>
  <si>
    <t>令和４年度（令和４年４月１日から令和５年３月３１日まで）に生じた費用分</t>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1"/>
  </si>
  <si>
    <t>（２）個別協議の対象となる事業所・施設等</t>
    <phoneticPr fontId="1"/>
  </si>
  <si>
    <t>（１）どの年度に生じたかかり増し費用に対する個別協議か、当てはまる方を○で選択してください。（両年度に該当がある場合は様式を分けて記載してください）</t>
    <rPh sb="5" eb="7">
      <t>ネンド</t>
    </rPh>
    <rPh sb="8" eb="9">
      <t>ショウ</t>
    </rPh>
    <rPh sb="14" eb="15">
      <t>マ</t>
    </rPh>
    <rPh sb="16" eb="18">
      <t>ヒヨウ</t>
    </rPh>
    <rPh sb="19" eb="20">
      <t>タイ</t>
    </rPh>
    <rPh sb="22" eb="24">
      <t>コベツ</t>
    </rPh>
    <rPh sb="24" eb="26">
      <t>キョウギ</t>
    </rPh>
    <rPh sb="28" eb="29">
      <t>ア</t>
    </rPh>
    <rPh sb="33" eb="34">
      <t>ホウ</t>
    </rPh>
    <rPh sb="37" eb="39">
      <t>センタク</t>
    </rPh>
    <rPh sb="47" eb="50">
      <t>リョウネンド</t>
    </rPh>
    <rPh sb="51" eb="53">
      <t>ガイトウ</t>
    </rPh>
    <rPh sb="56" eb="58">
      <t>バアイ</t>
    </rPh>
    <rPh sb="59" eb="61">
      <t>ヨウシキ</t>
    </rPh>
    <rPh sb="62" eb="63">
      <t>ワ</t>
    </rPh>
    <rPh sb="65" eb="67">
      <t>キサイ</t>
    </rPh>
    <phoneticPr fontId="1"/>
  </si>
  <si>
    <t>（３）今回の個別協議に係る事業所・施設等の感染等の状況</t>
    <rPh sb="3" eb="5">
      <t>コンカイ</t>
    </rPh>
    <rPh sb="6" eb="8">
      <t>コベツ</t>
    </rPh>
    <rPh sb="8" eb="10">
      <t>キョウギ</t>
    </rPh>
    <rPh sb="11" eb="12">
      <t>カカ</t>
    </rPh>
    <rPh sb="13" eb="16">
      <t>ジギョウショ</t>
    </rPh>
    <rPh sb="17" eb="20">
      <t>シセツトウ</t>
    </rPh>
    <rPh sb="21" eb="23">
      <t>カンセン</t>
    </rPh>
    <rPh sb="23" eb="24">
      <t>トウ</t>
    </rPh>
    <rPh sb="25" eb="27">
      <t>ジョウキョウ</t>
    </rPh>
    <phoneticPr fontId="1"/>
  </si>
  <si>
    <t>○円（○回分）</t>
    <rPh sb="5" eb="6">
      <t>ブン</t>
    </rPh>
    <phoneticPr fontId="1"/>
  </si>
  <si>
    <r>
      <t>当該年度分について</t>
    </r>
    <r>
      <rPr>
        <sz val="10"/>
        <color rgb="FFFF0000"/>
        <rFont val="メイリオ"/>
        <family val="3"/>
        <charset val="128"/>
      </rPr>
      <t>初めて</t>
    </r>
    <r>
      <rPr>
        <sz val="10"/>
        <color theme="1"/>
        <rFont val="メイリオ"/>
        <family val="3"/>
        <charset val="128"/>
      </rPr>
      <t>個別協議を行う
場合はこちらの行に記入して下さい→</t>
    </r>
    <rPh sb="0" eb="2">
      <t>トウガイ</t>
    </rPh>
    <rPh sb="2" eb="5">
      <t>ネンドブン</t>
    </rPh>
    <rPh sb="9" eb="10">
      <t>ハジ</t>
    </rPh>
    <rPh sb="12" eb="14">
      <t>コベツ</t>
    </rPh>
    <rPh sb="14" eb="16">
      <t>キョウギ</t>
    </rPh>
    <rPh sb="17" eb="18">
      <t>オコナ</t>
    </rPh>
    <rPh sb="20" eb="22">
      <t>バアイ</t>
    </rPh>
    <rPh sb="27" eb="28">
      <t>ギョウ</t>
    </rPh>
    <rPh sb="29" eb="31">
      <t>キニュウ</t>
    </rPh>
    <rPh sb="33" eb="34">
      <t>クダ</t>
    </rPh>
    <phoneticPr fontId="1"/>
  </si>
  <si>
    <r>
      <t>当該年度分について</t>
    </r>
    <r>
      <rPr>
        <sz val="10"/>
        <color rgb="FFFF0000"/>
        <rFont val="メイリオ"/>
        <family val="3"/>
        <charset val="128"/>
      </rPr>
      <t>２回目以降</t>
    </r>
    <r>
      <rPr>
        <sz val="10"/>
        <color theme="1"/>
        <rFont val="メイリオ"/>
        <family val="3"/>
        <charset val="128"/>
      </rPr>
      <t>の個別協議
の場合はこちらの行に記入して下さい→</t>
    </r>
    <rPh sb="0" eb="2">
      <t>トウガイ</t>
    </rPh>
    <rPh sb="2" eb="5">
      <t>ネンドブン</t>
    </rPh>
    <rPh sb="10" eb="12">
      <t>カイメ</t>
    </rPh>
    <rPh sb="12" eb="14">
      <t>イコウ</t>
    </rPh>
    <rPh sb="15" eb="17">
      <t>コベツ</t>
    </rPh>
    <rPh sb="17" eb="19">
      <t>キョウギ</t>
    </rPh>
    <rPh sb="21" eb="23">
      <t>バアイ</t>
    </rPh>
    <rPh sb="28" eb="29">
      <t>ギョウ</t>
    </rPh>
    <rPh sb="30" eb="32">
      <t>キニュウ</t>
    </rPh>
    <rPh sb="34" eb="35">
      <t>クダ</t>
    </rPh>
    <phoneticPr fontId="1"/>
  </si>
  <si>
    <t>○円（○回分）</t>
    <rPh sb="4" eb="5">
      <t>カイ</t>
    </rPh>
    <phoneticPr fontId="1"/>
  </si>
  <si>
    <t>○名×○円（○日間分）
○円（○名分、○日間分）</t>
    <rPh sb="7" eb="9">
      <t>ニチカン</t>
    </rPh>
    <rPh sb="13" eb="14">
      <t>エン</t>
    </rPh>
    <rPh sb="16" eb="17">
      <t>メイ</t>
    </rPh>
    <rPh sb="17" eb="18">
      <t>ブン</t>
    </rPh>
    <rPh sb="20" eb="22">
      <t>ニチカン</t>
    </rPh>
    <rPh sb="22" eb="23">
      <t>ブン</t>
    </rPh>
    <phoneticPr fontId="1"/>
  </si>
  <si>
    <t>○円×○個×○日間
○円（○個分、○日間分）</t>
    <rPh sb="11" eb="12">
      <t>エン</t>
    </rPh>
    <rPh sb="14" eb="15">
      <t>コ</t>
    </rPh>
    <rPh sb="15" eb="16">
      <t>ブン</t>
    </rPh>
    <rPh sb="18" eb="20">
      <t>ニチカン</t>
    </rPh>
    <rPh sb="20" eb="21">
      <t>ブン</t>
    </rPh>
    <phoneticPr fontId="1"/>
  </si>
  <si>
    <t>○円×○日間
○円（○日間分）</t>
    <phoneticPr fontId="1"/>
  </si>
  <si>
    <t>同行者○名×○円×○回
○円（同行者○名分、○回分）</t>
    <rPh sb="13" eb="14">
      <t>エン</t>
    </rPh>
    <rPh sb="15" eb="18">
      <t>ドウコウシャ</t>
    </rPh>
    <rPh sb="19" eb="20">
      <t>メイ</t>
    </rPh>
    <rPh sb="20" eb="21">
      <t>ブン</t>
    </rPh>
    <rPh sb="23" eb="24">
      <t>カイ</t>
    </rPh>
    <rPh sb="24" eb="25">
      <t>ブン</t>
    </rPh>
    <phoneticPr fontId="1"/>
  </si>
  <si>
    <t>○円（職員○名分、延べ○回分、交通手段○○）</t>
    <rPh sb="3" eb="5">
      <t>ショクイン</t>
    </rPh>
    <rPh sb="9" eb="10">
      <t>ノ</t>
    </rPh>
    <rPh sb="13" eb="14">
      <t>ブン</t>
    </rPh>
    <rPh sb="15" eb="17">
      <t>コウツウ</t>
    </rPh>
    <rPh sb="17" eb="19">
      <t>シュダン</t>
    </rPh>
    <phoneticPr fontId="1"/>
  </si>
  <si>
    <t>○円（連携先○○、○名分、延べ○回分、交通手段○○）</t>
    <rPh sb="3" eb="5">
      <t>レンケイ</t>
    </rPh>
    <rPh sb="5" eb="6">
      <t>サキ</t>
    </rPh>
    <rPh sb="13" eb="14">
      <t>ノ</t>
    </rPh>
    <rPh sb="17" eb="18">
      <t>ブン</t>
    </rPh>
    <rPh sb="19" eb="21">
      <t>コウツウ</t>
    </rPh>
    <rPh sb="21" eb="23">
      <t>シュダン</t>
    </rPh>
    <phoneticPr fontId="1"/>
  </si>
  <si>
    <t>○円×○日間
○円（○日間分）</t>
    <rPh sb="8" eb="9">
      <t>エン</t>
    </rPh>
    <rPh sb="11" eb="13">
      <t>ニチカン</t>
    </rPh>
    <rPh sb="13" eb="14">
      <t>ブン</t>
    </rPh>
    <phoneticPr fontId="1"/>
  </si>
  <si>
    <t>旅費：○円（職員○名分、延べ○回分、交通手段○○）
宿泊費：○名×○円×○泊、○円（○名分、○泊分）</t>
    <rPh sb="6" eb="8">
      <t>ショクイン</t>
    </rPh>
    <rPh sb="12" eb="13">
      <t>ノ</t>
    </rPh>
    <rPh sb="16" eb="17">
      <t>ブン</t>
    </rPh>
    <rPh sb="18" eb="20">
      <t>コウツウ</t>
    </rPh>
    <rPh sb="20" eb="22">
      <t>シュダン</t>
    </rPh>
    <rPh sb="40" eb="41">
      <t>エン</t>
    </rPh>
    <rPh sb="43" eb="45">
      <t>メイブン</t>
    </rPh>
    <rPh sb="47" eb="48">
      <t>ハク</t>
    </rPh>
    <rPh sb="48" eb="49">
      <t>ブン</t>
    </rPh>
    <phoneticPr fontId="1"/>
  </si>
  <si>
    <t>○名×○円（○日間分）
○円（○名分、○日間分）</t>
    <phoneticPr fontId="1"/>
  </si>
  <si>
    <t>超過勤務手当：○○円（職員○名分、延べ時間数○時間）
○○手当：○名×○円×○回（または○日間など）</t>
    <phoneticPr fontId="1"/>
  </si>
  <si>
    <t>○名×○円×○日間＋○円（手数料、○○費用）
○円（介護職員○名分（○月○日～○月○日））、○円（看護職員○名分（○月○日～○月○日））</t>
    <phoneticPr fontId="1"/>
  </si>
  <si>
    <t>　（２）表の「３（１）イ　対象経費の所要額」と（４）表の「積算内訳」の金額がそれぞれ一致していることを確認した。</t>
    <rPh sb="4" eb="5">
      <t>ヒョウ</t>
    </rPh>
    <rPh sb="13" eb="15">
      <t>タイショウ</t>
    </rPh>
    <rPh sb="15" eb="17">
      <t>ケイヒ</t>
    </rPh>
    <rPh sb="18" eb="21">
      <t>ショヨウガク</t>
    </rPh>
    <rPh sb="26" eb="27">
      <t>ヒョウ</t>
    </rPh>
    <rPh sb="29" eb="31">
      <t>セキサン</t>
    </rPh>
    <rPh sb="31" eb="33">
      <t>ウチワケ</t>
    </rPh>
    <rPh sb="35" eb="37">
      <t>キンガク</t>
    </rPh>
    <rPh sb="42" eb="44">
      <t>イッチ</t>
    </rPh>
    <rPh sb="51" eb="53">
      <t>カクニン</t>
    </rPh>
    <phoneticPr fontId="1"/>
  </si>
  <si>
    <r>
      <t>（参考）「（３）各対象経費の概要、積算内訳」の記載例（</t>
    </r>
    <r>
      <rPr>
        <u/>
        <sz val="12"/>
        <color rgb="FFFF0000"/>
        <rFont val="メイリオ"/>
        <family val="3"/>
        <charset val="128"/>
      </rPr>
      <t>あくまでも例であるため</t>
    </r>
    <r>
      <rPr>
        <sz val="12"/>
        <color theme="1"/>
        <rFont val="メイリオ"/>
        <family val="3"/>
        <charset val="128"/>
      </rPr>
      <t>、適宜、</t>
    </r>
    <r>
      <rPr>
        <u/>
        <sz val="12"/>
        <color rgb="FFFF0000"/>
        <rFont val="メイリオ"/>
        <family val="3"/>
        <charset val="128"/>
      </rPr>
      <t>かかり増しの対象経費の内容</t>
    </r>
    <r>
      <rPr>
        <sz val="12"/>
        <color theme="1"/>
        <rFont val="メイリオ"/>
        <family val="3"/>
        <charset val="128"/>
      </rPr>
      <t>や</t>
    </r>
    <r>
      <rPr>
        <u/>
        <sz val="12"/>
        <color rgb="FFFF0000"/>
        <rFont val="メイリオ"/>
        <family val="3"/>
        <charset val="128"/>
      </rPr>
      <t>所要額の具体的な積算</t>
    </r>
    <r>
      <rPr>
        <sz val="12"/>
        <color theme="1"/>
        <rFont val="メイリオ"/>
        <family val="3"/>
        <charset val="128"/>
      </rPr>
      <t>がわかるよう記載してください）</t>
    </r>
    <rPh sb="1" eb="3">
      <t>サンコウ</t>
    </rPh>
    <rPh sb="23" eb="25">
      <t>キサイ</t>
    </rPh>
    <rPh sb="25" eb="26">
      <t>レイ</t>
    </rPh>
    <rPh sb="32" eb="33">
      <t>レイ</t>
    </rPh>
    <rPh sb="39" eb="41">
      <t>テキギ</t>
    </rPh>
    <rPh sb="45" eb="46">
      <t>マ</t>
    </rPh>
    <rPh sb="48" eb="50">
      <t>タイショウ</t>
    </rPh>
    <rPh sb="50" eb="52">
      <t>ケイヒ</t>
    </rPh>
    <rPh sb="53" eb="55">
      <t>ナイヨウ</t>
    </rPh>
    <rPh sb="56" eb="59">
      <t>ショヨウガク</t>
    </rPh>
    <rPh sb="60" eb="63">
      <t>グタイテキ</t>
    </rPh>
    <rPh sb="64" eb="66">
      <t>セキサン</t>
    </rPh>
    <rPh sb="72" eb="74">
      <t>キサイ</t>
    </rPh>
    <phoneticPr fontId="1"/>
  </si>
  <si>
    <t>○円（○人分、○日間分））</t>
    <rPh sb="4" eb="5">
      <t>ニン</t>
    </rPh>
    <rPh sb="5" eb="6">
      <t>ブン</t>
    </rPh>
    <phoneticPr fontId="1"/>
  </si>
  <si>
    <t>品目①○○：○円（○個分）、品目②○○：○円（○個分）、品目③○○：○円（○個分）（当該感染等期間中の使用見込み量：品目①○個、品目②○個、品目③○個）</t>
    <rPh sb="42" eb="44">
      <t>トウガイ</t>
    </rPh>
    <rPh sb="44" eb="46">
      <t>カンセン</t>
    </rPh>
    <rPh sb="46" eb="47">
      <t>トウ</t>
    </rPh>
    <rPh sb="47" eb="50">
      <t>キカンチュウ</t>
    </rPh>
    <rPh sb="51" eb="53">
      <t>シヨウ</t>
    </rPh>
    <rPh sb="53" eb="55">
      <t>ミコ</t>
    </rPh>
    <rPh sb="56" eb="57">
      <t>リョウ</t>
    </rPh>
    <rPh sb="58" eb="60">
      <t>ヒンモク</t>
    </rPh>
    <rPh sb="62" eb="63">
      <t>コ</t>
    </rPh>
    <phoneticPr fontId="1"/>
  </si>
  <si>
    <t>個別協議の承認を受けたことがある場合は、引き上げ後の基準額（Ａ’）</t>
    <rPh sb="0" eb="2">
      <t>コベツ</t>
    </rPh>
    <rPh sb="2" eb="4">
      <t>キョウギ</t>
    </rPh>
    <rPh sb="5" eb="7">
      <t>ショウニン</t>
    </rPh>
    <rPh sb="8" eb="9">
      <t>ウ</t>
    </rPh>
    <rPh sb="16" eb="18">
      <t>バアイ</t>
    </rPh>
    <rPh sb="20" eb="21">
      <t>ヒ</t>
    </rPh>
    <rPh sb="22" eb="23">
      <t>ア</t>
    </rPh>
    <rPh sb="24" eb="25">
      <t>ゴ</t>
    </rPh>
    <rPh sb="26" eb="29">
      <t>キジュンガク</t>
    </rPh>
    <phoneticPr fontId="1"/>
  </si>
  <si>
    <t>１万円×延べ○日間（施設内療養者○名分）、２万円×延べ○日間（施設内療養者○名分）</t>
    <rPh sb="4" eb="5">
      <t>ノ</t>
    </rPh>
    <rPh sb="10" eb="13">
      <t>シセツナイ</t>
    </rPh>
    <rPh sb="13" eb="16">
      <t>リョウヨウシャ</t>
    </rPh>
    <rPh sb="18" eb="19">
      <t>ブン</t>
    </rPh>
    <phoneticPr fontId="1"/>
  </si>
  <si>
    <t>感染した職員の代替職員を確保するため、有料職業紹介サイトに求人募集を依頼した。</t>
    <rPh sb="0" eb="2">
      <t>カンセン</t>
    </rPh>
    <rPh sb="4" eb="6">
      <t>ショクイン</t>
    </rPh>
    <rPh sb="7" eb="9">
      <t>ダイタイ</t>
    </rPh>
    <rPh sb="9" eb="11">
      <t>ショクイン</t>
    </rPh>
    <rPh sb="12" eb="14">
      <t>カクホ</t>
    </rPh>
    <rPh sb="19" eb="21">
      <t>ユウリョウ</t>
    </rPh>
    <rPh sb="21" eb="23">
      <t>ショクギョウ</t>
    </rPh>
    <rPh sb="23" eb="25">
      <t>ショウカイ</t>
    </rPh>
    <rPh sb="29" eb="31">
      <t>キュウジン</t>
    </rPh>
    <rPh sb="31" eb="33">
      <t>ボシュウ</t>
    </rPh>
    <rPh sb="34" eb="36">
      <t>イライ</t>
    </rPh>
    <phoneticPr fontId="1"/>
  </si>
  <si>
    <t>感染した職員の代替として新たに緊急雇用した職員について、介護業務に携わる際の損害賠償保険に加入した。</t>
    <rPh sb="0" eb="2">
      <t>カンセン</t>
    </rPh>
    <rPh sb="4" eb="6">
      <t>ショクイン</t>
    </rPh>
    <rPh sb="7" eb="9">
      <t>ダイタイ</t>
    </rPh>
    <rPh sb="12" eb="13">
      <t>アラ</t>
    </rPh>
    <rPh sb="15" eb="17">
      <t>キンキュウ</t>
    </rPh>
    <rPh sb="17" eb="19">
      <t>コヨウ</t>
    </rPh>
    <rPh sb="21" eb="23">
      <t>ショクイン</t>
    </rPh>
    <rPh sb="28" eb="30">
      <t>カイゴ</t>
    </rPh>
    <rPh sb="30" eb="32">
      <t>ギョウム</t>
    </rPh>
    <rPh sb="33" eb="34">
      <t>タズサ</t>
    </rPh>
    <rPh sb="36" eb="37">
      <t>サイ</t>
    </rPh>
    <rPh sb="38" eb="40">
      <t>ソンガイ</t>
    </rPh>
    <rPh sb="40" eb="42">
      <t>バイショウ</t>
    </rPh>
    <rPh sb="42" eb="44">
      <t>ホケン</t>
    </rPh>
    <rPh sb="45" eb="47">
      <t>カニュウ</t>
    </rPh>
    <phoneticPr fontId="1"/>
  </si>
  <si>
    <t>感染者への対応を行った職員について、当該職員の自宅の家族への感染を予防するため、自宅に帰宅せずホテルに宿泊した。</t>
    <rPh sb="0" eb="3">
      <t>カンセンシャ</t>
    </rPh>
    <rPh sb="5" eb="7">
      <t>タイオウ</t>
    </rPh>
    <rPh sb="8" eb="9">
      <t>オコナ</t>
    </rPh>
    <rPh sb="11" eb="13">
      <t>ショクイン</t>
    </rPh>
    <rPh sb="18" eb="20">
      <t>トウガイ</t>
    </rPh>
    <rPh sb="20" eb="22">
      <t>ショクイン</t>
    </rPh>
    <rPh sb="23" eb="25">
      <t>ジタク</t>
    </rPh>
    <rPh sb="26" eb="28">
      <t>カゾク</t>
    </rPh>
    <rPh sb="30" eb="32">
      <t>カンセン</t>
    </rPh>
    <rPh sb="33" eb="35">
      <t>ヨボウ</t>
    </rPh>
    <rPh sb="40" eb="42">
      <t>ジタク</t>
    </rPh>
    <rPh sb="43" eb="45">
      <t>キタク</t>
    </rPh>
    <rPh sb="51" eb="53">
      <t>シュクハク</t>
    </rPh>
    <phoneticPr fontId="1"/>
  </si>
  <si>
    <t>連携する病院や保健所や○○との打ち合わせ等のため、事業所からこれらの連携先への交通費が発生した。</t>
    <rPh sb="0" eb="2">
      <t>レンケイ</t>
    </rPh>
    <rPh sb="4" eb="6">
      <t>ビョウイン</t>
    </rPh>
    <rPh sb="7" eb="10">
      <t>ホケンジョ</t>
    </rPh>
    <rPh sb="15" eb="16">
      <t>ウ</t>
    </rPh>
    <rPh sb="17" eb="18">
      <t>ア</t>
    </rPh>
    <rPh sb="20" eb="21">
      <t>トウ</t>
    </rPh>
    <rPh sb="25" eb="28">
      <t>ジギョウショ</t>
    </rPh>
    <rPh sb="34" eb="36">
      <t>レンケイ</t>
    </rPh>
    <rPh sb="36" eb="37">
      <t>サキ</t>
    </rPh>
    <rPh sb="39" eb="42">
      <t>コウツウヒ</t>
    </rPh>
    <rPh sb="43" eb="45">
      <t>ハッセイ</t>
    </rPh>
    <phoneticPr fontId="1"/>
  </si>
  <si>
    <t>濃厚接触者と同居する職員○名、発熱等の症状を呈するが保健所等により経過観察を指示された職員○名、○○の職員○名に対して、補助要件を満たした上で、自費検査を実施した。</t>
    <rPh sb="0" eb="2">
      <t>ノウコウ</t>
    </rPh>
    <rPh sb="2" eb="5">
      <t>セッショクシャ</t>
    </rPh>
    <rPh sb="6" eb="8">
      <t>ドウキョ</t>
    </rPh>
    <rPh sb="10" eb="12">
      <t>ショクイン</t>
    </rPh>
    <rPh sb="13" eb="14">
      <t>メイ</t>
    </rPh>
    <rPh sb="15" eb="17">
      <t>ハツネツ</t>
    </rPh>
    <rPh sb="17" eb="18">
      <t>トウ</t>
    </rPh>
    <rPh sb="19" eb="21">
      <t>ショウジョウ</t>
    </rPh>
    <rPh sb="22" eb="23">
      <t>テイ</t>
    </rPh>
    <rPh sb="26" eb="29">
      <t>ホケンジョ</t>
    </rPh>
    <rPh sb="29" eb="30">
      <t>トウ</t>
    </rPh>
    <rPh sb="33" eb="35">
      <t>ケイカ</t>
    </rPh>
    <rPh sb="35" eb="37">
      <t>カンサツ</t>
    </rPh>
    <rPh sb="38" eb="40">
      <t>シジ</t>
    </rPh>
    <rPh sb="43" eb="45">
      <t>ショクイン</t>
    </rPh>
    <rPh sb="46" eb="47">
      <t>メイ</t>
    </rPh>
    <rPh sb="51" eb="53">
      <t>ショクイン</t>
    </rPh>
    <rPh sb="54" eb="55">
      <t>メイ</t>
    </rPh>
    <rPh sb="56" eb="57">
      <t>タイ</t>
    </rPh>
    <rPh sb="60" eb="62">
      <t>ホジョ</t>
    </rPh>
    <rPh sb="62" eb="64">
      <t>ヨウケン</t>
    </rPh>
    <rPh sb="65" eb="66">
      <t>ミ</t>
    </rPh>
    <rPh sb="69" eb="70">
      <t>ウエ</t>
    </rPh>
    <rPh sb="72" eb="74">
      <t>ジヒ</t>
    </rPh>
    <rPh sb="74" eb="76">
      <t>ケンサ</t>
    </rPh>
    <rPh sb="77" eb="79">
      <t>ジッシ</t>
    </rPh>
    <phoneticPr fontId="1"/>
  </si>
  <si>
    <t>事業所内で感染者が発生したため、事業所内の消毒を委託業者に依頼した。</t>
    <rPh sb="0" eb="3">
      <t>ジギョウショ</t>
    </rPh>
    <rPh sb="3" eb="4">
      <t>ナイ</t>
    </rPh>
    <rPh sb="5" eb="8">
      <t>カンセンシャ</t>
    </rPh>
    <rPh sb="9" eb="11">
      <t>ハッセイ</t>
    </rPh>
    <rPh sb="16" eb="19">
      <t>ジギョウショ</t>
    </rPh>
    <rPh sb="19" eb="20">
      <t>ナイ</t>
    </rPh>
    <rPh sb="21" eb="23">
      <t>ショウドク</t>
    </rPh>
    <rPh sb="24" eb="26">
      <t>イタク</t>
    </rPh>
    <rPh sb="26" eb="28">
      <t>ギョウシャ</t>
    </rPh>
    <rPh sb="29" eb="31">
      <t>イライ</t>
    </rPh>
    <phoneticPr fontId="1"/>
  </si>
  <si>
    <t>感染者が使用した○○を廃棄するため、廃棄業者に廃棄処理を依頼した。</t>
    <rPh sb="0" eb="3">
      <t>カンセンシャ</t>
    </rPh>
    <rPh sb="4" eb="6">
      <t>シヨウ</t>
    </rPh>
    <rPh sb="11" eb="13">
      <t>ハイキ</t>
    </rPh>
    <rPh sb="18" eb="20">
      <t>ハイキ</t>
    </rPh>
    <rPh sb="20" eb="22">
      <t>ギョウシャ</t>
    </rPh>
    <rPh sb="23" eb="25">
      <t>ハイキ</t>
    </rPh>
    <rPh sb="25" eb="27">
      <t>ショリ</t>
    </rPh>
    <rPh sb="28" eb="30">
      <t>イライ</t>
    </rPh>
    <phoneticPr fontId="1"/>
  </si>
  <si>
    <t>感染者が発生し、○○、○○、○○の在庫の不足が見込まれることから、これらを購入した。</t>
    <rPh sb="0" eb="3">
      <t>カンセンシャ</t>
    </rPh>
    <rPh sb="4" eb="6">
      <t>ハッセイ</t>
    </rPh>
    <rPh sb="17" eb="19">
      <t>ザイコ</t>
    </rPh>
    <rPh sb="20" eb="22">
      <t>フソク</t>
    </rPh>
    <rPh sb="23" eb="25">
      <t>ミコ</t>
    </rPh>
    <rPh sb="37" eb="39">
      <t>コウニュウ</t>
    </rPh>
    <phoneticPr fontId="1"/>
  </si>
  <si>
    <t>通所系サービスの代替サービスを提供するため、代替場所として○○を確保するための借り上げ費用が発生した。</t>
    <rPh sb="0" eb="3">
      <t>ツウショケイ</t>
    </rPh>
    <rPh sb="8" eb="10">
      <t>ダイタイ</t>
    </rPh>
    <rPh sb="15" eb="17">
      <t>テイキョウ</t>
    </rPh>
    <rPh sb="22" eb="24">
      <t>ダイタイ</t>
    </rPh>
    <rPh sb="24" eb="26">
      <t>バショ</t>
    </rPh>
    <rPh sb="32" eb="34">
      <t>カクホ</t>
    </rPh>
    <rPh sb="39" eb="40">
      <t>カ</t>
    </rPh>
    <rPh sb="41" eb="42">
      <t>ア</t>
    </rPh>
    <rPh sb="43" eb="45">
      <t>ヒヨウ</t>
    </rPh>
    <rPh sb="46" eb="48">
      <t>ハッセイ</t>
    </rPh>
    <phoneticPr fontId="1"/>
  </si>
  <si>
    <t>通所系サービス事業所が利用者の居宅を訪問してサービスを提供するため、訪問介護事業所の介護職員に同行してもらい指導を受けた際に謝金を支払った。</t>
    <rPh sb="0" eb="3">
      <t>ツウショケイ</t>
    </rPh>
    <rPh sb="7" eb="10">
      <t>ジギョウショ</t>
    </rPh>
    <rPh sb="11" eb="14">
      <t>リヨウシャ</t>
    </rPh>
    <rPh sb="15" eb="17">
      <t>キョタク</t>
    </rPh>
    <rPh sb="18" eb="20">
      <t>ホウモン</t>
    </rPh>
    <rPh sb="27" eb="29">
      <t>テイキョウ</t>
    </rPh>
    <rPh sb="34" eb="36">
      <t>ホウモン</t>
    </rPh>
    <rPh sb="36" eb="38">
      <t>カイゴ</t>
    </rPh>
    <rPh sb="38" eb="41">
      <t>ジギョウショ</t>
    </rPh>
    <rPh sb="42" eb="44">
      <t>カイゴ</t>
    </rPh>
    <rPh sb="44" eb="46">
      <t>ショクイン</t>
    </rPh>
    <rPh sb="47" eb="49">
      <t>ドウコウ</t>
    </rPh>
    <rPh sb="54" eb="56">
      <t>シドウ</t>
    </rPh>
    <rPh sb="57" eb="58">
      <t>ウ</t>
    </rPh>
    <rPh sb="60" eb="61">
      <t>サイ</t>
    </rPh>
    <rPh sb="62" eb="64">
      <t>シャキン</t>
    </rPh>
    <rPh sb="65" eb="67">
      <t>シハラ</t>
    </rPh>
    <phoneticPr fontId="1"/>
  </si>
  <si>
    <t>通所系サービス事業所が代替サービスを提供するため、代替場所や利用者宅への職員の交通費が発生した。</t>
    <rPh sb="0" eb="3">
      <t>ツウショケイ</t>
    </rPh>
    <rPh sb="7" eb="10">
      <t>ジギョウショ</t>
    </rPh>
    <rPh sb="11" eb="13">
      <t>ダイタイ</t>
    </rPh>
    <rPh sb="18" eb="20">
      <t>テイキョウ</t>
    </rPh>
    <rPh sb="25" eb="27">
      <t>ダイタイ</t>
    </rPh>
    <rPh sb="27" eb="29">
      <t>バショ</t>
    </rPh>
    <rPh sb="30" eb="33">
      <t>リヨウシャ</t>
    </rPh>
    <rPh sb="33" eb="34">
      <t>タク</t>
    </rPh>
    <rPh sb="36" eb="38">
      <t>ショクイン</t>
    </rPh>
    <rPh sb="39" eb="42">
      <t>コウツウヒ</t>
    </rPh>
    <rPh sb="43" eb="45">
      <t>ハッセイ</t>
    </rPh>
    <phoneticPr fontId="1"/>
  </si>
  <si>
    <t>通所系サービスの代替サービスを提供するため、移動等に必要な車をリースした。</t>
    <rPh sb="0" eb="3">
      <t>ツウショケイ</t>
    </rPh>
    <rPh sb="8" eb="10">
      <t>ダイタイ</t>
    </rPh>
    <rPh sb="15" eb="17">
      <t>テイキョウ</t>
    </rPh>
    <rPh sb="22" eb="24">
      <t>イドウ</t>
    </rPh>
    <rPh sb="24" eb="25">
      <t>トウ</t>
    </rPh>
    <rPh sb="26" eb="28">
      <t>ヒツヨウ</t>
    </rPh>
    <rPh sb="29" eb="30">
      <t>クルマ</t>
    </rPh>
    <phoneticPr fontId="1"/>
  </si>
  <si>
    <t>通所できない利用者の安否確認等のためタブレットをリースした。</t>
    <rPh sb="0" eb="2">
      <t>ツウショ</t>
    </rPh>
    <rPh sb="6" eb="9">
      <t>リヨウシャ</t>
    </rPh>
    <rPh sb="10" eb="12">
      <t>アンピ</t>
    </rPh>
    <rPh sb="12" eb="14">
      <t>カクニン</t>
    </rPh>
    <rPh sb="14" eb="15">
      <t>トウ</t>
    </rPh>
    <phoneticPr fontId="1"/>
  </si>
  <si>
    <t>補助要件を満たした上で施設内で感染者○名の療養を行った。</t>
    <rPh sb="0" eb="2">
      <t>ホジョ</t>
    </rPh>
    <rPh sb="2" eb="4">
      <t>ヨウケン</t>
    </rPh>
    <rPh sb="5" eb="6">
      <t>ミ</t>
    </rPh>
    <rPh sb="9" eb="10">
      <t>ウエ</t>
    </rPh>
    <rPh sb="11" eb="14">
      <t>シセツナイ</t>
    </rPh>
    <rPh sb="15" eb="18">
      <t>カンセンシャ</t>
    </rPh>
    <rPh sb="19" eb="20">
      <t>メイ</t>
    </rPh>
    <rPh sb="21" eb="23">
      <t>リョウヨウ</t>
    </rPh>
    <rPh sb="24" eb="25">
      <t>オコナ</t>
    </rPh>
    <phoneticPr fontId="1"/>
  </si>
  <si>
    <t>感染者の発生した事業所の利用者の受入のため、追加的に介護職員○名を緊急雇用した。</t>
    <rPh sb="0" eb="3">
      <t>カンセンシャ</t>
    </rPh>
    <rPh sb="4" eb="6">
      <t>ハッセイ</t>
    </rPh>
    <rPh sb="8" eb="11">
      <t>ジギョウショ</t>
    </rPh>
    <rPh sb="12" eb="15">
      <t>リヨウシャ</t>
    </rPh>
    <rPh sb="16" eb="18">
      <t>ウケイレ</t>
    </rPh>
    <rPh sb="22" eb="25">
      <t>ツイカテキ</t>
    </rPh>
    <rPh sb="26" eb="28">
      <t>カイゴ</t>
    </rPh>
    <rPh sb="28" eb="30">
      <t>ショクイン</t>
    </rPh>
    <rPh sb="31" eb="32">
      <t>メイ</t>
    </rPh>
    <rPh sb="33" eb="35">
      <t>キンキュウ</t>
    </rPh>
    <rPh sb="35" eb="37">
      <t>コヨウ</t>
    </rPh>
    <phoneticPr fontId="1"/>
  </si>
  <si>
    <t>感染者の発生した事業所に派遣した職員○名に対して、かかり増しの超過勤務手当及び○○手当を支給した。</t>
    <rPh sb="0" eb="2">
      <t>カンセン</t>
    </rPh>
    <rPh sb="2" eb="3">
      <t>シャ</t>
    </rPh>
    <rPh sb="4" eb="6">
      <t>ハッセイ</t>
    </rPh>
    <rPh sb="8" eb="11">
      <t>ジギョウショ</t>
    </rPh>
    <rPh sb="12" eb="14">
      <t>ハケン</t>
    </rPh>
    <rPh sb="16" eb="18">
      <t>ショクイン</t>
    </rPh>
    <rPh sb="19" eb="20">
      <t>メイ</t>
    </rPh>
    <rPh sb="21" eb="22">
      <t>タイ</t>
    </rPh>
    <rPh sb="28" eb="29">
      <t>マ</t>
    </rPh>
    <rPh sb="31" eb="33">
      <t>チョウカ</t>
    </rPh>
    <rPh sb="33" eb="35">
      <t>キンム</t>
    </rPh>
    <rPh sb="35" eb="37">
      <t>テアテ</t>
    </rPh>
    <rPh sb="37" eb="38">
      <t>オヨ</t>
    </rPh>
    <rPh sb="41" eb="43">
      <t>テアテ</t>
    </rPh>
    <rPh sb="44" eb="46">
      <t>シキュウ</t>
    </rPh>
    <phoneticPr fontId="1"/>
  </si>
  <si>
    <t>感染者の発生した事業所の利用者の受入のために追加的に介護職員を緊急雇用するため、有料職業紹介サイトに求人募集を依頼した。</t>
    <rPh sb="55" eb="57">
      <t>イライ</t>
    </rPh>
    <phoneticPr fontId="1"/>
  </si>
  <si>
    <t>感染者の発生した事業所の利用者の受入のために新たに緊急雇用した職員について、介護業務に携わる際の損害賠償保険に加入した。</t>
    <rPh sb="22" eb="23">
      <t>アラ</t>
    </rPh>
    <rPh sb="25" eb="27">
      <t>キンキュウ</t>
    </rPh>
    <rPh sb="27" eb="29">
      <t>コヨウ</t>
    </rPh>
    <rPh sb="31" eb="33">
      <t>ショクイン</t>
    </rPh>
    <rPh sb="38" eb="40">
      <t>カイゴ</t>
    </rPh>
    <rPh sb="40" eb="42">
      <t>ギョウム</t>
    </rPh>
    <rPh sb="43" eb="44">
      <t>タズサ</t>
    </rPh>
    <rPh sb="46" eb="47">
      <t>サイ</t>
    </rPh>
    <rPh sb="48" eb="50">
      <t>ソンガイ</t>
    </rPh>
    <rPh sb="50" eb="52">
      <t>バイショウ</t>
    </rPh>
    <rPh sb="52" eb="54">
      <t>ホケン</t>
    </rPh>
    <rPh sb="55" eb="57">
      <t>カニュウ</t>
    </rPh>
    <phoneticPr fontId="1"/>
  </si>
  <si>
    <t>感染者の発生した事業所に職員を応援派遣するため、交通費や宿泊費が発生した。</t>
    <rPh sb="0" eb="3">
      <t>カンセンシャ</t>
    </rPh>
    <rPh sb="4" eb="6">
      <t>ハッセイ</t>
    </rPh>
    <rPh sb="8" eb="11">
      <t>ジギョウショ</t>
    </rPh>
    <rPh sb="12" eb="14">
      <t>ショクイン</t>
    </rPh>
    <rPh sb="15" eb="19">
      <t>オウエンハケン</t>
    </rPh>
    <rPh sb="24" eb="27">
      <t>コウツウヒ</t>
    </rPh>
    <rPh sb="28" eb="31">
      <t>シュクハクヒ</t>
    </rPh>
    <rPh sb="32" eb="34">
      <t>ハッセイ</t>
    </rPh>
    <phoneticPr fontId="1"/>
  </si>
  <si>
    <t>※３　「自主的に休業」とは、各事業者が定める運営規程の営業日において、営業しなかった日（通所系サービス事業所が※２の訪問によるサービスのみを提供する場合を含む）が連続３日以上の場合を指す。</t>
    <rPh sb="4" eb="7">
      <t>ジシュテキ</t>
    </rPh>
    <rPh sb="8" eb="10">
      <t>キュウギョウ</t>
    </rPh>
    <rPh sb="14" eb="15">
      <t>カク</t>
    </rPh>
    <rPh sb="15" eb="18">
      <t>ジギョウシャ</t>
    </rPh>
    <rPh sb="19" eb="20">
      <t>サダ</t>
    </rPh>
    <rPh sb="22" eb="24">
      <t>ウンエイ</t>
    </rPh>
    <rPh sb="24" eb="26">
      <t>キテイ</t>
    </rPh>
    <rPh sb="27" eb="29">
      <t>エイギョウ</t>
    </rPh>
    <rPh sb="29" eb="30">
      <t>ビ</t>
    </rPh>
    <rPh sb="35" eb="37">
      <t>エイギョウ</t>
    </rPh>
    <rPh sb="42" eb="43">
      <t>ヒ</t>
    </rPh>
    <rPh sb="44" eb="46">
      <t>ツウショ</t>
    </rPh>
    <rPh sb="46" eb="47">
      <t>ケイ</t>
    </rPh>
    <rPh sb="51" eb="54">
      <t>ジギョウショ</t>
    </rPh>
    <rPh sb="58" eb="60">
      <t>ホウモン</t>
    </rPh>
    <rPh sb="70" eb="72">
      <t>テイキョウ</t>
    </rPh>
    <rPh sb="74" eb="76">
      <t>バアイ</t>
    </rPh>
    <rPh sb="77" eb="78">
      <t>フク</t>
    </rPh>
    <rPh sb="81" eb="83">
      <t>レンゾク</t>
    </rPh>
    <rPh sb="84" eb="85">
      <t>ニチ</t>
    </rPh>
    <rPh sb="85" eb="87">
      <t>イジョウ</t>
    </rPh>
    <rPh sb="88" eb="90">
      <t>バアイ</t>
    </rPh>
    <rPh sb="91" eb="92">
      <t>サ</t>
    </rPh>
    <phoneticPr fontId="1"/>
  </si>
  <si>
    <t>振興課、老人保健課連名事務連絡）別紙１の２に基づきサービス提供している事業所を指す。</t>
    <rPh sb="35" eb="38">
      <t>ジギョウショ</t>
    </rPh>
    <phoneticPr fontId="1"/>
  </si>
  <si>
    <t>※２　「通所系サービス事業所の職員により利用者の居宅への訪問によるサービス提供を行った事業所」は、「新型コロナウイルス感染症に係る介護サービス事業所の人員基準等の臨時的な取扱いについて（第２報）」（令和２年２月24 日厚生労働省老健局総務課認知症施策推進室、</t>
    <rPh sb="4" eb="6">
      <t>ツウショ</t>
    </rPh>
    <rPh sb="6" eb="7">
      <t>ケイ</t>
    </rPh>
    <rPh sb="43" eb="46">
      <t>ジギョウショ</t>
    </rPh>
    <phoneticPr fontId="1"/>
  </si>
  <si>
    <t>　　　・　通所介護及び通所リハビリテーションの事業所規模は、介護報酬上の規模区分であり、助成の申請時点で判断すること。</t>
    <rPh sb="5" eb="7">
      <t>ツウショ</t>
    </rPh>
    <rPh sb="7" eb="9">
      <t>カイゴ</t>
    </rPh>
    <rPh sb="9" eb="10">
      <t>オヨ</t>
    </rPh>
    <rPh sb="11" eb="13">
      <t>ツウショ</t>
    </rPh>
    <rPh sb="23" eb="26">
      <t>ジギョウショ</t>
    </rPh>
    <rPh sb="26" eb="28">
      <t>キボ</t>
    </rPh>
    <rPh sb="30" eb="32">
      <t>カイゴ</t>
    </rPh>
    <rPh sb="32" eb="34">
      <t>ホウシュウ</t>
    </rPh>
    <rPh sb="34" eb="35">
      <t>ジョウ</t>
    </rPh>
    <rPh sb="36" eb="38">
      <t>キボ</t>
    </rPh>
    <rPh sb="38" eb="40">
      <t>クブン</t>
    </rPh>
    <rPh sb="44" eb="46">
      <t>ジョセイ</t>
    </rPh>
    <rPh sb="47" eb="49">
      <t>シンセイ</t>
    </rPh>
    <rPh sb="49" eb="51">
      <t>ジテン</t>
    </rPh>
    <rPh sb="52" eb="54">
      <t>ハンダン</t>
    </rPh>
    <phoneticPr fontId="1"/>
  </si>
  <si>
    <t>の指定を受けている場合は、介護サービスの種別（上記１～２８）により助成する。</t>
    <phoneticPr fontId="1"/>
  </si>
  <si>
    <t>　　　・　介護予防・日常生活支援総合事業（指定サービス・介護予防ケアマネジメント）を実施する事業所は、通所型は通所介護事業所（通常規模型）と、訪問型は訪問介護事業所と、介護予防ケアマネジメントは居宅介護支援事業所と同じとするが、介護サービスと総合事業の両方</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rPh sb="84" eb="86">
      <t>カイゴ</t>
    </rPh>
    <rPh sb="86" eb="88">
      <t>ヨボウ</t>
    </rPh>
    <rPh sb="97" eb="99">
      <t>キョタク</t>
    </rPh>
    <rPh sb="99" eb="101">
      <t>カイゴ</t>
    </rPh>
    <rPh sb="101" eb="103">
      <t>シエン</t>
    </rPh>
    <rPh sb="103" eb="106">
      <t>ジギョウショ</t>
    </rPh>
    <rPh sb="107" eb="108">
      <t>オナ</t>
    </rPh>
    <phoneticPr fontId="1"/>
  </si>
  <si>
    <t>　　　・　各介護予防サービスを含むが、介護サービスと介護予防サービスの両方の指定を受けている場合は、介護サービスの種別（上記１～２８）により助成する。</t>
    <rPh sb="50" eb="52">
      <t>カイゴ</t>
    </rPh>
    <rPh sb="57" eb="59">
      <t>シュベツ</t>
    </rPh>
    <rPh sb="60" eb="62">
      <t>ジョウキ</t>
    </rPh>
    <rPh sb="70" eb="72">
      <t>ジョセイ</t>
    </rPh>
    <phoneticPr fontId="1"/>
  </si>
  <si>
    <t>※１　事業所・施設等について、助成の申請時点で指定等を受けているものであり、休業中のものを含む。また、</t>
    <rPh sb="9" eb="10">
      <t>トウ</t>
    </rPh>
    <rPh sb="25" eb="26">
      <t>トウ</t>
    </rPh>
    <phoneticPr fontId="1"/>
  </si>
  <si>
    <t>　・１事業所・施設等につき、（１）（ア）、（１）（イ）、（１）（ウ）それぞれを基準単価まで助成することができる。
　・事業所・施設等ごとに、基準単価と対象経費の実支出額とを比較して少ない方の額を助成額とする。なお、助成額に1,000円未満の端数が生じた場合には、これを切り捨てるものとする。　
　なお、（１）（ア）及び（ウ）の事業所・施設等のうち特別な事情により基準単価を超える必要がある場合については、個別協議を実施し、厚生労働省が特に必要と認める場合に限り、基準単価を上乗せすることができる。</t>
    <rPh sb="9" eb="10">
      <t>トウ</t>
    </rPh>
    <rPh sb="59" eb="62">
      <t>ジギョウショ</t>
    </rPh>
    <rPh sb="63" eb="65">
      <t>シセツ</t>
    </rPh>
    <rPh sb="107" eb="110">
      <t>ジョセイガク</t>
    </rPh>
    <rPh sb="157" eb="158">
      <t>オヨ</t>
    </rPh>
    <rPh sb="173" eb="175">
      <t>トクベツ</t>
    </rPh>
    <rPh sb="176" eb="178">
      <t>ジジョウ</t>
    </rPh>
    <rPh sb="186" eb="187">
      <t>コ</t>
    </rPh>
    <rPh sb="189" eb="191">
      <t>ヒツヨウ</t>
    </rPh>
    <rPh sb="194" eb="196">
      <t>バアイ</t>
    </rPh>
    <rPh sb="202" eb="204">
      <t>コベツ</t>
    </rPh>
    <rPh sb="204" eb="206">
      <t>キョウギ</t>
    </rPh>
    <rPh sb="207" eb="209">
      <t>ジッシ</t>
    </rPh>
    <rPh sb="211" eb="213">
      <t>コウセイ</t>
    </rPh>
    <rPh sb="213" eb="216">
      <t>ロウドウショウ</t>
    </rPh>
    <rPh sb="217" eb="218">
      <t>トク</t>
    </rPh>
    <rPh sb="219" eb="221">
      <t>ヒツヨウ</t>
    </rPh>
    <rPh sb="222" eb="223">
      <t>ミト</t>
    </rPh>
    <rPh sb="225" eb="227">
      <t>バアイ</t>
    </rPh>
    <rPh sb="228" eb="229">
      <t>カギ</t>
    </rPh>
    <rPh sb="231" eb="233">
      <t>キジュン</t>
    </rPh>
    <rPh sb="233" eb="235">
      <t>タンカ</t>
    </rPh>
    <rPh sb="236" eb="238">
      <t>ウワノ</t>
    </rPh>
    <phoneticPr fontId="1"/>
  </si>
  <si>
    <t>助成額</t>
    <rPh sb="0" eb="3">
      <t>ジョセイガク</t>
    </rPh>
    <phoneticPr fontId="1"/>
  </si>
  <si>
    <t>【連携により緊急時の人材確保支援を行うための費用】
・感染が発生した事業所・施設等からの利用者の受け入れに伴う 介護人材確保
・感染が発生した事業所・施設等への介護人材の応援派遣のための、緊急雇用にかかる費用、割増賃金・手当、職業紹介料、損害賠償保険の加入費用、職員派遣に係る旅費・宿泊費</t>
    <phoneticPr fontId="1"/>
  </si>
  <si>
    <t xml:space="preserve">【緊急時の介護人材確保に係る費用】
①　通所系サービスの代替サービス提供に伴う介護人材の確保
　　　緊急雇用にかかる費用、割増賃金・手当、職業紹介料、損害賠償保険の加入費用
【職場環境の復旧・環境整備に係る費用】
②　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※なお、①、②については、代替サービス提供期間の分に限る
</t>
    <phoneticPr fontId="1"/>
  </si>
  <si>
    <r>
      <rPr>
        <u/>
        <sz val="14"/>
        <color theme="1"/>
        <rFont val="ＭＳ Ｐ明朝"/>
        <family val="1"/>
        <charset val="128"/>
      </rPr>
      <t>○（ア）①～③に該当する事業所・施設等の場合</t>
    </r>
    <r>
      <rPr>
        <sz val="14"/>
        <color theme="1"/>
        <rFont val="ＭＳ Ｐ明朝"/>
        <family val="1"/>
        <charset val="128"/>
      </rPr>
      <t xml:space="preserve">
【緊急時の介護人材確保に係る費用】
①職員の感染等による人員不足に伴う介護人材の確保
　 緊急雇用にかかる費用、割増賃金・手当、職業紹介料、損害賠償保険の加入費用、帰宅困難職員の宿泊費、連携機関との連携に係る旅費、 一定の要件に該当する自費検査費用（別添１のとおり。介護施設等に限る）
②通所系サービスの代替サービス提供に伴う介護人材の確保
　　　緊急雇用にかかる費用、割増賃金・手当、職業紹介料、損害賠償保険の加入費用
【職場環境の復旧・環境整備に係る費用】
③介護サービス事業所・施設等の消毒、清掃費用
④感染性廃棄物の処理費用
⑤感染者又は濃厚接触者が発生して在庫の不足が見込まれる衛生用品の購入費用
⑥通所系サービスの代替サービス提供のための費用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※なお、②、⑥については、代替サービス提供期間の分に限る
</t>
    </r>
    <r>
      <rPr>
        <u/>
        <sz val="14"/>
        <color theme="1"/>
        <rFont val="ＭＳ Ｐ明朝"/>
        <family val="1"/>
        <charset val="128"/>
      </rPr>
      <t>○（ア）④に該当する施設等の場合</t>
    </r>
    <r>
      <rPr>
        <sz val="14"/>
        <color theme="1"/>
        <rFont val="ＭＳ Ｐ明朝"/>
        <family val="1"/>
        <charset val="128"/>
      </rPr>
      <t xml:space="preserve">
　【緊急時の介護人材確保に係る費用】
　　○　職員の感染等による人員不足に伴う介護人材の確保
　　　 一定の要件に該当する自費検査費用（別添１のとおり。介護施設等に限る）
</t>
    </r>
    <r>
      <rPr>
        <u/>
        <sz val="14"/>
        <color theme="1"/>
        <rFont val="ＭＳ Ｐ明朝"/>
        <family val="1"/>
        <charset val="128"/>
      </rPr>
      <t>○</t>
    </r>
    <r>
      <rPr>
        <u/>
        <sz val="14"/>
        <color theme="1"/>
        <rFont val="ＭＳ Ｐ明朝"/>
        <family val="1"/>
        <charset val="128"/>
      </rPr>
      <t xml:space="preserve">（ア）⑤に該当する高齢者施設等の場合
</t>
    </r>
    <r>
      <rPr>
        <sz val="14"/>
        <color theme="1"/>
        <rFont val="ＭＳ Ｐ明朝"/>
        <family val="1"/>
        <charset val="128"/>
      </rPr>
      <t xml:space="preserve">【緊急時の介護人材確保に係る費用、職場環境の復旧・環境整備に係る費用】
　感染対策等を行った上での施設内療養に要する費用（別添２のとおり。高齢者施設等に限る）
</t>
    </r>
    <rPh sb="8" eb="10">
      <t>ガイトウ</t>
    </rPh>
    <rPh sb="12" eb="15">
      <t>ジギョウショ</t>
    </rPh>
    <rPh sb="16" eb="18">
      <t>シセツ</t>
    </rPh>
    <rPh sb="18" eb="19">
      <t>トウ</t>
    </rPh>
    <rPh sb="20" eb="22">
      <t>バアイ</t>
    </rPh>
    <rPh sb="122" eb="124">
      <t>レンケイ</t>
    </rPh>
    <rPh sb="156" eb="158">
      <t>カイゴ</t>
    </rPh>
    <rPh sb="158" eb="160">
      <t>シセツ</t>
    </rPh>
    <rPh sb="160" eb="161">
      <t>トウ</t>
    </rPh>
    <rPh sb="162" eb="163">
      <t>カギ</t>
    </rPh>
    <rPh sb="493" eb="495">
      <t>ガイトウ</t>
    </rPh>
    <rPh sb="497" eb="499">
      <t>シセツ</t>
    </rPh>
    <rPh sb="499" eb="500">
      <t>トウ</t>
    </rPh>
    <rPh sb="501" eb="503">
      <t>バアイ</t>
    </rPh>
    <rPh sb="608" eb="610">
      <t>バアイ</t>
    </rPh>
    <phoneticPr fontId="1"/>
  </si>
  <si>
    <t>/定員</t>
    <rPh sb="1" eb="3">
      <t>テイイン</t>
    </rPh>
    <phoneticPr fontId="1"/>
  </si>
  <si>
    <t>-</t>
    <phoneticPr fontId="1"/>
  </si>
  <si>
    <t>養護老人ホーム、軽費老人ホーム、有料老人ホーム、サービス付き高齢者向け住宅（定員29人以下）</t>
    <rPh sb="0" eb="2">
      <t>ヨウゴ</t>
    </rPh>
    <rPh sb="2" eb="4">
      <t>ロウジン</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イカ</t>
    </rPh>
    <phoneticPr fontId="1"/>
  </si>
  <si>
    <t>養護老人ホーム、軽費老人ホーム、有料老人ホーム、サービス付き高齢者向け住宅（定員30人以上）</t>
    <rPh sb="0" eb="2">
      <t>ヨウゴ</t>
    </rPh>
    <rPh sb="2" eb="4">
      <t>ロウジン</t>
    </rPh>
    <rPh sb="8" eb="10">
      <t>ケイヒ</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イジョウ</t>
    </rPh>
    <phoneticPr fontId="1"/>
  </si>
  <si>
    <t>介護療養型医療施設</t>
    <phoneticPr fontId="1"/>
  </si>
  <si>
    <t>介護医療院</t>
    <phoneticPr fontId="1"/>
  </si>
  <si>
    <t>入所施設・
居住系</t>
    <rPh sb="0" eb="2">
      <t>ニュウショ</t>
    </rPh>
    <rPh sb="2" eb="4">
      <t>シセツ</t>
    </rPh>
    <rPh sb="6" eb="8">
      <t>キョジュウ</t>
    </rPh>
    <rPh sb="8" eb="9">
      <t>ケイ</t>
    </rPh>
    <phoneticPr fontId="1"/>
  </si>
  <si>
    <t>/事業所</t>
    <rPh sb="1" eb="4">
      <t>ジギョウショ</t>
    </rPh>
    <phoneticPr fontId="1"/>
  </si>
  <si>
    <t>看護小規模多機能型居宅介護事業所</t>
    <phoneticPr fontId="1"/>
  </si>
  <si>
    <t>小規模多機能型居宅介護事業所</t>
    <phoneticPr fontId="1"/>
  </si>
  <si>
    <t>多機能型</t>
    <rPh sb="0" eb="3">
      <t>タキノウ</t>
    </rPh>
    <rPh sb="3" eb="4">
      <t>ガタ</t>
    </rPh>
    <phoneticPr fontId="1"/>
  </si>
  <si>
    <t>福祉用具貸与事業所</t>
    <phoneticPr fontId="1"/>
  </si>
  <si>
    <t>居宅介護支援事業所</t>
    <phoneticPr fontId="1"/>
  </si>
  <si>
    <t>夜間対応型訪問介護事業所</t>
    <phoneticPr fontId="1"/>
  </si>
  <si>
    <t>定期巡回・随時対応型訪問介護看護事業所</t>
    <phoneticPr fontId="1"/>
  </si>
  <si>
    <t>訪問リハビリテーション事業所</t>
    <phoneticPr fontId="1"/>
  </si>
  <si>
    <t>訪問看護事業所</t>
    <phoneticPr fontId="1"/>
  </si>
  <si>
    <t>訪問入浴介護事業所</t>
    <phoneticPr fontId="1"/>
  </si>
  <si>
    <t>訪問介護事業所</t>
    <phoneticPr fontId="1"/>
  </si>
  <si>
    <t>訪問系</t>
    <rPh sb="0" eb="2">
      <t>ホウモン</t>
    </rPh>
    <rPh sb="2" eb="3">
      <t>ケイ</t>
    </rPh>
    <phoneticPr fontId="1"/>
  </si>
  <si>
    <t>短期入所生活介護事業所、短期入所療養介護事業所</t>
    <phoneticPr fontId="1"/>
  </si>
  <si>
    <t>短期入所系</t>
    <rPh sb="0" eb="2">
      <t>タンキ</t>
    </rPh>
    <rPh sb="2" eb="4">
      <t>ニュウショ</t>
    </rPh>
    <rPh sb="4" eb="5">
      <t>ケイ</t>
    </rPh>
    <phoneticPr fontId="1"/>
  </si>
  <si>
    <t>大規模型（Ⅱ）</t>
    <rPh sb="0" eb="3">
      <t>ダイキボ</t>
    </rPh>
    <rPh sb="3" eb="4">
      <t>ガタ</t>
    </rPh>
    <phoneticPr fontId="1"/>
  </si>
  <si>
    <t>大規模型（Ⅰ）</t>
    <rPh sb="0" eb="3">
      <t>ダイキボ</t>
    </rPh>
    <rPh sb="3" eb="4">
      <t>ガタ</t>
    </rPh>
    <phoneticPr fontId="1"/>
  </si>
  <si>
    <t>通常規模型</t>
    <rPh sb="0" eb="2">
      <t>ツウジョウ</t>
    </rPh>
    <rPh sb="2" eb="4">
      <t>キボ</t>
    </rPh>
    <rPh sb="4" eb="5">
      <t>ガタ</t>
    </rPh>
    <phoneticPr fontId="1"/>
  </si>
  <si>
    <t>通所リハビリテーション事業所</t>
    <phoneticPr fontId="1"/>
  </si>
  <si>
    <t>認知症対応型通所介護事業所</t>
    <phoneticPr fontId="1"/>
  </si>
  <si>
    <t>通所介護事業所</t>
    <rPh sb="0" eb="2">
      <t>ツウショ</t>
    </rPh>
    <phoneticPr fontId="1"/>
  </si>
  <si>
    <t>通所系</t>
    <rPh sb="0" eb="2">
      <t>ツウショ</t>
    </rPh>
    <rPh sb="2" eb="3">
      <t>ケイ</t>
    </rPh>
    <phoneticPr fontId="1"/>
  </si>
  <si>
    <t>各サービス共通</t>
    <rPh sb="0" eb="1">
      <t>カク</t>
    </rPh>
    <rPh sb="5" eb="7">
      <t>キョウツウ</t>
    </rPh>
    <phoneticPr fontId="1"/>
  </si>
  <si>
    <t>定員又は
実利用者数
（単位：人）</t>
    <rPh sb="0" eb="2">
      <t>テイイン</t>
    </rPh>
    <rPh sb="2" eb="3">
      <t>マタ</t>
    </rPh>
    <rPh sb="5" eb="6">
      <t>ジツ</t>
    </rPh>
    <rPh sb="6" eb="9">
      <t>リヨウシャ</t>
    </rPh>
    <rPh sb="9" eb="10">
      <t>スウ</t>
    </rPh>
    <rPh sb="12" eb="14">
      <t>タンイ</t>
    </rPh>
    <rPh sb="15" eb="16">
      <t>ニン</t>
    </rPh>
    <phoneticPr fontId="1"/>
  </si>
  <si>
    <t>支出額
（単位：千円）</t>
    <rPh sb="0" eb="3">
      <t>シシュツガク</t>
    </rPh>
    <rPh sb="5" eb="7">
      <t>タンイ</t>
    </rPh>
    <rPh sb="8" eb="10">
      <t>センエン</t>
    </rPh>
    <phoneticPr fontId="1"/>
  </si>
  <si>
    <t>（ウ）　感染者が発生した介護サービス事業所・施設等（以下のいずれかに該当）の利用者の受け入れや当該事業所・施設等に応援職員の派遣を行う事業所・施設等
・　（ア）の①又は③に該当する介護サービス事業所・施設等
・感染症の拡大防止の観点から必要があり、自主的に休業した介護サービス事業所（※３）</t>
    <phoneticPr fontId="1"/>
  </si>
  <si>
    <t>（イ）　新型コロナウイルス感染症の流行に伴い居宅でサービスを提供する通所系サービス事業所
⑤（ア）①、③以外の通所系サービス事業所（小規模多機能型居宅介護事業所及び看護小規模多機能型居宅介護事業所（通いサービスに限る）を除く）であって、当該事業所の職員により、居宅で生活している利用者に対して、利用者からの連絡を受ける体制を整えた上で、居宅を訪問し、個別サービス計画の内容を踏まえ、できる限りのサービスを提供した事業所（※２）</t>
    <phoneticPr fontId="1"/>
  </si>
  <si>
    <t>（ア）新型コロナウイルス感染者が発生又は濃厚接触者に対応した介護サービス事業所・施設等（休業要請を受けた事業所・施設等を含む）（17を除く）
①　利用者又は職員に感染者が発生した介護サービス事業所・施設等（職員に複数の濃厚接触者が発生し、職員が不足した場合を含む）
②　濃厚接触者に対応した訪問系サービス事業所（19及び20の訪問サービスを含む）、短期入所系サービス事業所（19及び20の宿泊サービスを含む）、介護施設等
③　都道府県、保健所を設置する市又は特別区から休業要請を受けた通所系サービス事業所、短期入所系サービス事業所（19及び20の通いサービス又は宿泊サービス、26の短期利用認知症対応型共同生活介護を含む）
④　感染等の疑いがある者に対して一定の要件のもと自費で検査を実施した介護施設等（①、②の場合を除く）
⑤　病床ひっ迫等により、やむを得ず施設内療養を行った高齢者施設等</t>
    <rPh sb="370" eb="372">
      <t>ビョウショウ</t>
    </rPh>
    <rPh sb="374" eb="375">
      <t>パク</t>
    </rPh>
    <rPh sb="375" eb="376">
      <t>トウ</t>
    </rPh>
    <rPh sb="383" eb="384">
      <t>エ</t>
    </rPh>
    <phoneticPr fontId="1"/>
  </si>
  <si>
    <t>１月あたり支出額・利用者数
（出典）令和元年度介護事業経営概況調査</t>
    <rPh sb="1" eb="2">
      <t>ツキ</t>
    </rPh>
    <rPh sb="5" eb="8">
      <t>シシュツガク</t>
    </rPh>
    <rPh sb="9" eb="12">
      <t>リヨウシャ</t>
    </rPh>
    <rPh sb="12" eb="13">
      <t>スウ</t>
    </rPh>
    <rPh sb="15" eb="17">
      <t>シュッテン</t>
    </rPh>
    <rPh sb="18" eb="20">
      <t>レイワ</t>
    </rPh>
    <rPh sb="20" eb="22">
      <t>ガンネン</t>
    </rPh>
    <rPh sb="22" eb="23">
      <t>ド</t>
    </rPh>
    <rPh sb="23" eb="25">
      <t>カイゴ</t>
    </rPh>
    <rPh sb="25" eb="27">
      <t>ジギョウ</t>
    </rPh>
    <rPh sb="27" eb="29">
      <t>ケイエイ</t>
    </rPh>
    <rPh sb="29" eb="31">
      <t>ガイキョウ</t>
    </rPh>
    <rPh sb="31" eb="33">
      <t>チョウサ</t>
    </rPh>
    <phoneticPr fontId="1"/>
  </si>
  <si>
    <t xml:space="preserve">
助成対象
事業所・施設等の種別（※１）</t>
    <rPh sb="3" eb="5">
      <t>ジョセイ</t>
    </rPh>
    <rPh sb="5" eb="7">
      <t>タイショウ</t>
    </rPh>
    <rPh sb="17" eb="20">
      <t>ジギョウショ</t>
    </rPh>
    <rPh sb="21" eb="23">
      <t>シセツ</t>
    </rPh>
    <rPh sb="23" eb="24">
      <t>トウ</t>
    </rPh>
    <rPh sb="25" eb="27">
      <t>シュベツ</t>
    </rPh>
    <phoneticPr fontId="1"/>
  </si>
  <si>
    <t>（１）　緊急時介護人材確保・職場環境復旧等支援事業</t>
    <rPh sb="4" eb="7">
      <t>キンキュウジ</t>
    </rPh>
    <rPh sb="7" eb="9">
      <t>カイゴ</t>
    </rPh>
    <rPh sb="9" eb="11">
      <t>ジンザイ</t>
    </rPh>
    <rPh sb="11" eb="13">
      <t>カクホ</t>
    </rPh>
    <rPh sb="14" eb="16">
      <t>ショクバ</t>
    </rPh>
    <rPh sb="16" eb="18">
      <t>カンキョウ</t>
    </rPh>
    <rPh sb="18" eb="21">
      <t>フッキュウナド</t>
    </rPh>
    <rPh sb="21" eb="23">
      <t>シエン</t>
    </rPh>
    <rPh sb="23" eb="25">
      <t>ジギョウ</t>
    </rPh>
    <phoneticPr fontId="1"/>
  </si>
  <si>
    <t>基準単価（単位：千円、１事業所又は１定員当たり）</t>
  </si>
  <si>
    <t>新型コロナウイルス感染症流行下における介護サービス事業所等のサービス提供体制確保事業（基準単価）</t>
    <phoneticPr fontId="1"/>
  </si>
  <si>
    <t>感染した職員○名の代替職員や感染症対応を行うための追加的な職員の確保のため、職員○名を緊急雇用した。</t>
    <rPh sb="0" eb="2">
      <t>カンセン</t>
    </rPh>
    <rPh sb="4" eb="6">
      <t>ショクイン</t>
    </rPh>
    <rPh sb="7" eb="8">
      <t>メイ</t>
    </rPh>
    <rPh sb="9" eb="11">
      <t>ダイタイ</t>
    </rPh>
    <rPh sb="11" eb="13">
      <t>ショクイン</t>
    </rPh>
    <rPh sb="14" eb="17">
      <t>カンセンショウ</t>
    </rPh>
    <rPh sb="17" eb="19">
      <t>タイオウ</t>
    </rPh>
    <rPh sb="20" eb="21">
      <t>オコナ</t>
    </rPh>
    <rPh sb="25" eb="28">
      <t>ツイカテキ</t>
    </rPh>
    <rPh sb="29" eb="31">
      <t>ショクイン</t>
    </rPh>
    <rPh sb="32" eb="34">
      <t>カクホ</t>
    </rPh>
    <rPh sb="38" eb="40">
      <t>ショクイン</t>
    </rPh>
    <rPh sb="41" eb="42">
      <t>メイ</t>
    </rPh>
    <rPh sb="43" eb="45">
      <t>キンキュウ</t>
    </rPh>
    <rPh sb="45" eb="47">
      <t>コヨウ</t>
    </rPh>
    <phoneticPr fontId="1"/>
  </si>
  <si>
    <r>
      <t>○名×○円×○日間＋○円（手数料、○○費用）
○円（</t>
    </r>
    <r>
      <rPr>
        <sz val="13"/>
        <color theme="1"/>
        <rFont val="メイリオ"/>
        <family val="3"/>
        <charset val="128"/>
      </rPr>
      <t>職員○名分（○月○日～○月○日））</t>
    </r>
    <rPh sb="19" eb="21">
      <t>ヒヨウ</t>
    </rPh>
    <rPh sb="20" eb="21">
      <t>ヨウ</t>
    </rPh>
    <rPh sb="24" eb="25">
      <t>エン</t>
    </rPh>
    <rPh sb="26" eb="28">
      <t>ショクイン</t>
    </rPh>
    <rPh sb="29" eb="30">
      <t>メイ</t>
    </rPh>
    <rPh sb="30" eb="31">
      <t>ブン</t>
    </rPh>
    <rPh sb="33" eb="34">
      <t>ガツ</t>
    </rPh>
    <rPh sb="35" eb="36">
      <t>ニチ</t>
    </rPh>
    <rPh sb="38" eb="39">
      <t>ガツ</t>
    </rPh>
    <rPh sb="40" eb="41">
      <t>ニチ</t>
    </rPh>
    <phoneticPr fontId="1"/>
  </si>
  <si>
    <r>
      <t>感染者の発生に係る対応により追加的業務の生じた職員に対して、かかり増し</t>
    </r>
    <r>
      <rPr>
        <sz val="13"/>
        <color rgb="FFFF0000"/>
        <rFont val="メイリオ"/>
        <family val="3"/>
        <charset val="128"/>
      </rPr>
      <t>分</t>
    </r>
    <r>
      <rPr>
        <sz val="13"/>
        <color theme="1"/>
        <rFont val="メイリオ"/>
        <family val="3"/>
        <charset val="128"/>
      </rPr>
      <t>の超過勤務手当及び○○手当を支給した。</t>
    </r>
    <rPh sb="0" eb="2">
      <t>カンセン</t>
    </rPh>
    <rPh sb="2" eb="3">
      <t>シャ</t>
    </rPh>
    <rPh sb="4" eb="6">
      <t>ハッセイ</t>
    </rPh>
    <rPh sb="7" eb="8">
      <t>カカ</t>
    </rPh>
    <rPh sb="9" eb="11">
      <t>タイオウ</t>
    </rPh>
    <rPh sb="14" eb="17">
      <t>ツイカテキ</t>
    </rPh>
    <rPh sb="17" eb="19">
      <t>ギョウム</t>
    </rPh>
    <rPh sb="20" eb="21">
      <t>ショウ</t>
    </rPh>
    <rPh sb="23" eb="25">
      <t>ショクイン</t>
    </rPh>
    <rPh sb="26" eb="27">
      <t>タイ</t>
    </rPh>
    <rPh sb="33" eb="34">
      <t>マ</t>
    </rPh>
    <rPh sb="35" eb="36">
      <t>ブン</t>
    </rPh>
    <rPh sb="37" eb="39">
      <t>チョウカ</t>
    </rPh>
    <rPh sb="39" eb="41">
      <t>キンム</t>
    </rPh>
    <rPh sb="41" eb="43">
      <t>テアテ</t>
    </rPh>
    <rPh sb="43" eb="44">
      <t>オヨ</t>
    </rPh>
    <rPh sb="47" eb="49">
      <t>テアテ</t>
    </rPh>
    <rPh sb="50" eb="52">
      <t>シキュウ</t>
    </rPh>
    <phoneticPr fontId="1"/>
  </si>
  <si>
    <r>
      <t xml:space="preserve">自費検査
</t>
    </r>
    <r>
      <rPr>
        <sz val="9"/>
        <color rgb="FFFF0000"/>
        <rFont val="メイリオ"/>
        <family val="3"/>
        <charset val="128"/>
      </rPr>
      <t>※介護施設等のみ</t>
    </r>
    <rPh sb="0" eb="2">
      <t>ジヒ</t>
    </rPh>
    <rPh sb="2" eb="4">
      <t>ケンサ</t>
    </rPh>
    <rPh sb="6" eb="8">
      <t>カイゴ</t>
    </rPh>
    <rPh sb="8" eb="11">
      <t>シセツトウ</t>
    </rPh>
    <phoneticPr fontId="1"/>
  </si>
  <si>
    <t>超過勤務手当：○円（○人分、延べ○時間）
○○手当：○円（○人分、単価○○円（１時間）、延べ○時間）
　　　　　○円（○人分、単価○○円（１日）、延べ○日間）
　　　　　○円（○人分、単価○○円（１回限り））</t>
    <rPh sb="0" eb="2">
      <t>チョウカ</t>
    </rPh>
    <rPh sb="2" eb="4">
      <t>キンム</t>
    </rPh>
    <rPh sb="4" eb="6">
      <t>テアテ</t>
    </rPh>
    <rPh sb="8" eb="9">
      <t>エン</t>
    </rPh>
    <rPh sb="11" eb="12">
      <t>ニン</t>
    </rPh>
    <rPh sb="12" eb="13">
      <t>ブン</t>
    </rPh>
    <rPh sb="14" eb="15">
      <t>ノ</t>
    </rPh>
    <rPh sb="17" eb="19">
      <t>ジカン</t>
    </rPh>
    <rPh sb="23" eb="25">
      <t>テアテ</t>
    </rPh>
    <rPh sb="27" eb="28">
      <t>エン</t>
    </rPh>
    <rPh sb="30" eb="31">
      <t>ニン</t>
    </rPh>
    <rPh sb="31" eb="32">
      <t>ブン</t>
    </rPh>
    <rPh sb="33" eb="35">
      <t>タンカ</t>
    </rPh>
    <rPh sb="37" eb="38">
      <t>エン</t>
    </rPh>
    <rPh sb="40" eb="42">
      <t>ジカン</t>
    </rPh>
    <rPh sb="44" eb="45">
      <t>ノ</t>
    </rPh>
    <rPh sb="47" eb="49">
      <t>ジカン</t>
    </rPh>
    <rPh sb="57" eb="58">
      <t>エン</t>
    </rPh>
    <rPh sb="60" eb="61">
      <t>ニン</t>
    </rPh>
    <rPh sb="61" eb="62">
      <t>ブン</t>
    </rPh>
    <rPh sb="63" eb="65">
      <t>タンカ</t>
    </rPh>
    <rPh sb="67" eb="68">
      <t>エン</t>
    </rPh>
    <rPh sb="70" eb="71">
      <t>ニチ</t>
    </rPh>
    <rPh sb="73" eb="74">
      <t>ノ</t>
    </rPh>
    <rPh sb="76" eb="77">
      <t>ニチ</t>
    </rPh>
    <rPh sb="77" eb="78">
      <t>カン</t>
    </rPh>
    <rPh sb="86" eb="87">
      <t>エン</t>
    </rPh>
    <rPh sb="89" eb="90">
      <t>ニン</t>
    </rPh>
    <rPh sb="90" eb="91">
      <t>ブン</t>
    </rPh>
    <rPh sb="92" eb="94">
      <t>タンカ</t>
    </rPh>
    <rPh sb="96" eb="97">
      <t>エン</t>
    </rPh>
    <rPh sb="99" eb="100">
      <t>カイ</t>
    </rPh>
    <rPh sb="100" eb="101">
      <t>カギ</t>
    </rPh>
    <phoneticPr fontId="1"/>
  </si>
  <si>
    <r>
      <t>（５）事業所・施設等チェック項目</t>
    </r>
    <r>
      <rPr>
        <sz val="14"/>
        <color rgb="FFFF0000"/>
        <rFont val="メイリオ"/>
        <family val="3"/>
        <charset val="128"/>
      </rPr>
      <t>　※チェック漏れのないようご注意ください</t>
    </r>
    <rPh sb="3" eb="6">
      <t>ジギョウショ</t>
    </rPh>
    <rPh sb="7" eb="10">
      <t>シセツトウ</t>
    </rPh>
    <rPh sb="14" eb="16">
      <t>コウモク</t>
    </rPh>
    <rPh sb="22" eb="23">
      <t>モ</t>
    </rPh>
    <rPh sb="30" eb="32">
      <t>チュウイ</t>
    </rPh>
    <phoneticPr fontId="1"/>
  </si>
  <si>
    <t>●基本情報入力シート</t>
    <rPh sb="1" eb="3">
      <t>キホン</t>
    </rPh>
    <rPh sb="3" eb="5">
      <t>ジョウホウ</t>
    </rPh>
    <rPh sb="5" eb="7">
      <t>ニュウリョク</t>
    </rPh>
    <phoneticPr fontId="36"/>
  </si>
  <si>
    <t>自費検査判定セル</t>
    <rPh sb="0" eb="2">
      <t>ジヒ</t>
    </rPh>
    <rPh sb="2" eb="4">
      <t>ケンサ</t>
    </rPh>
    <rPh sb="4" eb="6">
      <t>ハンテイ</t>
    </rPh>
    <phoneticPr fontId="36"/>
  </si>
  <si>
    <t>施設内療養判定セル</t>
    <rPh sb="0" eb="2">
      <t>シセツ</t>
    </rPh>
    <rPh sb="2" eb="3">
      <t>ナイ</t>
    </rPh>
    <rPh sb="3" eb="5">
      <t>リョウヨウ</t>
    </rPh>
    <rPh sb="5" eb="7">
      <t>ハンテイ</t>
    </rPh>
    <phoneticPr fontId="36"/>
  </si>
  <si>
    <t>　※本シートの水色塗りつぶしセルを入力してください。</t>
    <rPh sb="2" eb="3">
      <t>ホン</t>
    </rPh>
    <rPh sb="7" eb="9">
      <t>ミズイロ</t>
    </rPh>
    <rPh sb="9" eb="10">
      <t>ヌ</t>
    </rPh>
    <rPh sb="17" eb="19">
      <t>ニュウリョク</t>
    </rPh>
    <phoneticPr fontId="36"/>
  </si>
  <si>
    <t>提出日</t>
    <rPh sb="0" eb="2">
      <t>テイシュツ</t>
    </rPh>
    <rPh sb="2" eb="3">
      <t>ビ</t>
    </rPh>
    <phoneticPr fontId="36"/>
  </si>
  <si>
    <t>申請者（法人名）</t>
    <rPh sb="0" eb="3">
      <t>シンセイシャ</t>
    </rPh>
    <rPh sb="4" eb="6">
      <t>ホウジン</t>
    </rPh>
    <rPh sb="6" eb="7">
      <t>メイ</t>
    </rPh>
    <phoneticPr fontId="36"/>
  </si>
  <si>
    <t>法人所在地（郵便番号）</t>
    <rPh sb="0" eb="2">
      <t>ホウジン</t>
    </rPh>
    <rPh sb="2" eb="5">
      <t>ショザイチ</t>
    </rPh>
    <rPh sb="6" eb="10">
      <t>ユウビンバンゴウ</t>
    </rPh>
    <phoneticPr fontId="36"/>
  </si>
  <si>
    <t>法人所在地（住所）</t>
    <rPh sb="0" eb="2">
      <t>ホウジン</t>
    </rPh>
    <rPh sb="2" eb="5">
      <t>ショザイチ</t>
    </rPh>
    <rPh sb="6" eb="8">
      <t>ジュウショ</t>
    </rPh>
    <phoneticPr fontId="36"/>
  </si>
  <si>
    <t>代表者職名</t>
    <rPh sb="0" eb="3">
      <t>ダイヒョウシャ</t>
    </rPh>
    <rPh sb="3" eb="4">
      <t>ショク</t>
    </rPh>
    <rPh sb="4" eb="5">
      <t>メイ</t>
    </rPh>
    <phoneticPr fontId="36"/>
  </si>
  <si>
    <t>代表者氏名</t>
    <rPh sb="0" eb="3">
      <t>ダイヒョウシャ</t>
    </rPh>
    <rPh sb="3" eb="5">
      <t>シメイ</t>
    </rPh>
    <phoneticPr fontId="36"/>
  </si>
  <si>
    <t>事業所・施設名称</t>
    <rPh sb="0" eb="3">
      <t>ジギョウショ</t>
    </rPh>
    <rPh sb="4" eb="6">
      <t>シセツ</t>
    </rPh>
    <rPh sb="6" eb="8">
      <t>メイショウ</t>
    </rPh>
    <phoneticPr fontId="36"/>
  </si>
  <si>
    <t>事業所・施設所在地（郵便番号）</t>
    <rPh sb="0" eb="3">
      <t>ジギョウショ</t>
    </rPh>
    <rPh sb="4" eb="6">
      <t>シセツ</t>
    </rPh>
    <rPh sb="6" eb="9">
      <t>ショザイチ</t>
    </rPh>
    <phoneticPr fontId="36"/>
  </si>
  <si>
    <t>事業所・施設所在地（住所）</t>
    <rPh sb="0" eb="3">
      <t>ジギョウショ</t>
    </rPh>
    <rPh sb="4" eb="6">
      <t>シセツ</t>
    </rPh>
    <rPh sb="6" eb="9">
      <t>ショザイチ</t>
    </rPh>
    <rPh sb="10" eb="12">
      <t>ジュウショ</t>
    </rPh>
    <phoneticPr fontId="36"/>
  </si>
  <si>
    <t>申請担当者の連絡先（電話番号）</t>
    <rPh sb="0" eb="2">
      <t>シンセイ</t>
    </rPh>
    <rPh sb="2" eb="5">
      <t>タントウシャ</t>
    </rPh>
    <rPh sb="6" eb="9">
      <t>レンラクサキ</t>
    </rPh>
    <rPh sb="10" eb="12">
      <t>デンワ</t>
    </rPh>
    <rPh sb="12" eb="14">
      <t>バンゴウ</t>
    </rPh>
    <phoneticPr fontId="36"/>
  </si>
  <si>
    <t>申請担当者の連絡先（E-mail）</t>
    <rPh sb="0" eb="2">
      <t>シンセイ</t>
    </rPh>
    <rPh sb="2" eb="5">
      <t>タントウシャ</t>
    </rPh>
    <rPh sb="6" eb="9">
      <t>レンラクサキ</t>
    </rPh>
    <phoneticPr fontId="36"/>
  </si>
  <si>
    <t>申請担当者の氏名</t>
    <rPh sb="0" eb="2">
      <t>シンセイ</t>
    </rPh>
    <rPh sb="2" eb="5">
      <t>タントウシャ</t>
    </rPh>
    <rPh sb="6" eb="8">
      <t>シメイ</t>
    </rPh>
    <phoneticPr fontId="36"/>
  </si>
  <si>
    <t>介護保険事業所番号</t>
    <rPh sb="0" eb="2">
      <t>カイゴ</t>
    </rPh>
    <rPh sb="2" eb="4">
      <t>ホケン</t>
    </rPh>
    <rPh sb="4" eb="7">
      <t>ジギョウショ</t>
    </rPh>
    <rPh sb="7" eb="9">
      <t>バンゴウ</t>
    </rPh>
    <phoneticPr fontId="36"/>
  </si>
  <si>
    <t>サービス種別</t>
    <rPh sb="4" eb="6">
      <t>シュベツ</t>
    </rPh>
    <phoneticPr fontId="36"/>
  </si>
  <si>
    <t>定員数</t>
    <rPh sb="0" eb="2">
      <t>テイイン</t>
    </rPh>
    <rPh sb="2" eb="3">
      <t>スウ</t>
    </rPh>
    <phoneticPr fontId="36"/>
  </si>
  <si>
    <t>東京都</t>
    <rPh sb="0" eb="2">
      <t>トウキョウ</t>
    </rPh>
    <rPh sb="2" eb="3">
      <t>ト</t>
    </rPh>
    <phoneticPr fontId="1"/>
  </si>
  <si>
    <t>別表１</t>
    <rPh sb="0" eb="2">
      <t>ベッピョウ</t>
    </rPh>
    <phoneticPr fontId="36"/>
  </si>
  <si>
    <t>別表２</t>
    <rPh sb="0" eb="2">
      <t>ベッピョウ</t>
    </rPh>
    <phoneticPr fontId="36"/>
  </si>
  <si>
    <t>別表３</t>
    <rPh sb="0" eb="2">
      <t>ベッピョウ</t>
    </rPh>
    <phoneticPr fontId="36"/>
  </si>
  <si>
    <t>単位</t>
    <rPh sb="0" eb="2">
      <t>タンイ</t>
    </rPh>
    <phoneticPr fontId="36"/>
  </si>
  <si>
    <t>自費検査フラグ</t>
    <rPh sb="0" eb="2">
      <t>ジヒ</t>
    </rPh>
    <rPh sb="2" eb="4">
      <t>ケンサ</t>
    </rPh>
    <phoneticPr fontId="36"/>
  </si>
  <si>
    <t>施設内療養</t>
    <rPh sb="0" eb="2">
      <t>シセツ</t>
    </rPh>
    <rPh sb="2" eb="3">
      <t>ナイ</t>
    </rPh>
    <rPh sb="3" eb="5">
      <t>リョウヨウ</t>
    </rPh>
    <phoneticPr fontId="36"/>
  </si>
  <si>
    <t>通所介護事業所（通常規模型）</t>
    <rPh sb="0" eb="2">
      <t>ツウショ</t>
    </rPh>
    <rPh sb="2" eb="4">
      <t>カイゴ</t>
    </rPh>
    <rPh sb="4" eb="7">
      <t>ジギョウショ</t>
    </rPh>
    <phoneticPr fontId="36"/>
  </si>
  <si>
    <t>/事業所</t>
    <rPh sb="1" eb="4">
      <t>ジギョウショ</t>
    </rPh>
    <phoneticPr fontId="2"/>
  </si>
  <si>
    <t>通所介護事業所（大規模型（Ⅰ））</t>
    <rPh sb="0" eb="2">
      <t>ツウショ</t>
    </rPh>
    <rPh sb="2" eb="4">
      <t>カイゴ</t>
    </rPh>
    <rPh sb="4" eb="7">
      <t>ジギョウショ</t>
    </rPh>
    <phoneticPr fontId="36"/>
  </si>
  <si>
    <t>通所介護事業所（大規模型（Ⅱ））</t>
    <rPh sb="0" eb="2">
      <t>ツウショ</t>
    </rPh>
    <rPh sb="2" eb="4">
      <t>カイゴ</t>
    </rPh>
    <rPh sb="4" eb="7">
      <t>ジギョウショ</t>
    </rPh>
    <phoneticPr fontId="36"/>
  </si>
  <si>
    <t>地域密着型通所介護事業所(療養通所介護事業所を含む)</t>
    <rPh sb="13" eb="15">
      <t>リョウヨウ</t>
    </rPh>
    <rPh sb="15" eb="17">
      <t>ツウショ</t>
    </rPh>
    <rPh sb="17" eb="19">
      <t>カイゴ</t>
    </rPh>
    <rPh sb="19" eb="22">
      <t>ジギョウショ</t>
    </rPh>
    <rPh sb="23" eb="24">
      <t>フク</t>
    </rPh>
    <phoneticPr fontId="36"/>
  </si>
  <si>
    <t>通所リハビリテーション事業所（通常規模型）</t>
    <phoneticPr fontId="36"/>
  </si>
  <si>
    <t>通所リハビリテーション事業所（大規模型（Ⅰ））</t>
    <phoneticPr fontId="36"/>
  </si>
  <si>
    <t>通所リハビリテーション事業所（大規模型（Ⅱ））</t>
    <phoneticPr fontId="36"/>
  </si>
  <si>
    <t>短期入所生活介護事業所</t>
  </si>
  <si>
    <t>/定員</t>
    <rPh sb="1" eb="3">
      <t>テイイン</t>
    </rPh>
    <phoneticPr fontId="2"/>
  </si>
  <si>
    <t>短期入所療養介護事業所</t>
    <rPh sb="0" eb="2">
      <t>タンキ</t>
    </rPh>
    <rPh sb="2" eb="4">
      <t>ニュウショ</t>
    </rPh>
    <rPh sb="4" eb="6">
      <t>リョウヨウ</t>
    </rPh>
    <rPh sb="6" eb="8">
      <t>カイゴ</t>
    </rPh>
    <rPh sb="8" eb="11">
      <t>ジギョウショ</t>
    </rPh>
    <phoneticPr fontId="36"/>
  </si>
  <si>
    <t>居宅療養管理指導事業所</t>
    <rPh sb="8" eb="11">
      <t>ジギョウショ</t>
    </rPh>
    <phoneticPr fontId="36"/>
  </si>
  <si>
    <t>介護老人福祉施設</t>
  </si>
  <si>
    <t>地域密着型介護老人福祉施設</t>
  </si>
  <si>
    <t>介護老人保健施設</t>
  </si>
  <si>
    <t>認知症対応型共同生活介護事業所</t>
  </si>
  <si>
    <t>養護老人ホーム（定員30人以上）</t>
    <rPh sb="0" eb="2">
      <t>ヨウゴ</t>
    </rPh>
    <rPh sb="2" eb="4">
      <t>ロウジン</t>
    </rPh>
    <rPh sb="8" eb="10">
      <t>テイイン</t>
    </rPh>
    <rPh sb="12" eb="15">
      <t>ニンイジョウ</t>
    </rPh>
    <phoneticPr fontId="36"/>
  </si>
  <si>
    <t>養護老人ホーム（定員29人以下）</t>
    <rPh sb="0" eb="2">
      <t>ヨウゴ</t>
    </rPh>
    <rPh sb="2" eb="4">
      <t>ロウジン</t>
    </rPh>
    <rPh sb="8" eb="10">
      <t>テイイン</t>
    </rPh>
    <rPh sb="12" eb="13">
      <t>ニン</t>
    </rPh>
    <rPh sb="13" eb="15">
      <t>イカ</t>
    </rPh>
    <phoneticPr fontId="36"/>
  </si>
  <si>
    <t>軽費老人ホーム（定員30人以上）</t>
    <rPh sb="0" eb="2">
      <t>ケイヒ</t>
    </rPh>
    <rPh sb="2" eb="4">
      <t>ロウジン</t>
    </rPh>
    <rPh sb="8" eb="10">
      <t>テイイン</t>
    </rPh>
    <rPh sb="12" eb="15">
      <t>ニンイジョウ</t>
    </rPh>
    <phoneticPr fontId="36"/>
  </si>
  <si>
    <t>軽費老人ホーム（定員29人以下）</t>
    <rPh sb="0" eb="2">
      <t>ケイヒ</t>
    </rPh>
    <rPh sb="2" eb="4">
      <t>ロウジン</t>
    </rPh>
    <rPh sb="8" eb="10">
      <t>テイイン</t>
    </rPh>
    <rPh sb="12" eb="15">
      <t>ニンイカ</t>
    </rPh>
    <phoneticPr fontId="36"/>
  </si>
  <si>
    <t>有料老人ホーム（定員30人以上）</t>
    <rPh sb="0" eb="2">
      <t>ユウリョウ</t>
    </rPh>
    <rPh sb="2" eb="4">
      <t>ロウジン</t>
    </rPh>
    <rPh sb="8" eb="10">
      <t>テイイン</t>
    </rPh>
    <rPh sb="12" eb="15">
      <t>ニンイジョウ</t>
    </rPh>
    <phoneticPr fontId="36"/>
  </si>
  <si>
    <t>有料老人ホーム（定員29人以下）</t>
    <rPh sb="0" eb="2">
      <t>ユウリョウ</t>
    </rPh>
    <rPh sb="2" eb="4">
      <t>ロウジン</t>
    </rPh>
    <rPh sb="8" eb="10">
      <t>テイイン</t>
    </rPh>
    <rPh sb="12" eb="13">
      <t>ニン</t>
    </rPh>
    <rPh sb="13" eb="15">
      <t>イカ</t>
    </rPh>
    <phoneticPr fontId="36"/>
  </si>
  <si>
    <t>サービス付き高齢者向け住宅（定員30人以上）</t>
    <rPh sb="4" eb="5">
      <t>ツ</t>
    </rPh>
    <rPh sb="6" eb="9">
      <t>コウレイシャ</t>
    </rPh>
    <rPh sb="9" eb="10">
      <t>ム</t>
    </rPh>
    <rPh sb="11" eb="13">
      <t>ジュウタク</t>
    </rPh>
    <rPh sb="14" eb="16">
      <t>テイイン</t>
    </rPh>
    <rPh sb="18" eb="21">
      <t>ニンイジョウ</t>
    </rPh>
    <phoneticPr fontId="36"/>
  </si>
  <si>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36"/>
  </si>
  <si>
    <t>基準単価</t>
    <rPh sb="0" eb="2">
      <t>キジュン</t>
    </rPh>
    <rPh sb="2" eb="4">
      <t>タンカ</t>
    </rPh>
    <phoneticPr fontId="36"/>
  </si>
  <si>
    <t>金額（小計）</t>
    <rPh sb="0" eb="2">
      <t>キンガク</t>
    </rPh>
    <rPh sb="3" eb="5">
      <t>ショウケイ</t>
    </rPh>
    <phoneticPr fontId="1"/>
  </si>
  <si>
    <t>（４）各対象経費の概要、積算内訳（上記「緊急雇用」から「施設内療養」までのうち該当のある費目ごとに記載してください。）</t>
    <rPh sb="3" eb="4">
      <t>カク</t>
    </rPh>
    <rPh sb="4" eb="6">
      <t>タイショウ</t>
    </rPh>
    <rPh sb="6" eb="8">
      <t>ケイヒ</t>
    </rPh>
    <rPh sb="17" eb="19">
      <t>ジョウキ</t>
    </rPh>
    <rPh sb="20" eb="22">
      <t>キンキュウ</t>
    </rPh>
    <rPh sb="22" eb="24">
      <t>コヨウ</t>
    </rPh>
    <rPh sb="28" eb="31">
      <t>シセツナイ</t>
    </rPh>
    <rPh sb="31" eb="33">
      <t>リョウヨウ</t>
    </rPh>
    <rPh sb="39" eb="41">
      <t>ガイトウ</t>
    </rPh>
    <rPh sb="44" eb="46">
      <t>ヒモク</t>
    </rPh>
    <rPh sb="49" eb="51">
      <t>キサイ</t>
    </rPh>
    <phoneticPr fontId="1"/>
  </si>
  <si>
    <t>本個別協議の当該年度における回数</t>
    <rPh sb="0" eb="1">
      <t>ホン</t>
    </rPh>
    <rPh sb="1" eb="3">
      <t>コベツ</t>
    </rPh>
    <rPh sb="3" eb="5">
      <t>キョウギ</t>
    </rPh>
    <rPh sb="6" eb="8">
      <t>トウガイ</t>
    </rPh>
    <rPh sb="8" eb="10">
      <t>ネンド</t>
    </rPh>
    <rPh sb="14" eb="16">
      <t>カイスウ</t>
    </rPh>
    <phoneticPr fontId="36"/>
  </si>
  <si>
    <t>2回目以降</t>
    <rPh sb="1" eb="3">
      <t>カイメ</t>
    </rPh>
    <rPh sb="3" eb="5">
      <t>イコウ</t>
    </rPh>
    <phoneticPr fontId="1"/>
  </si>
  <si>
    <t>1回目</t>
    <rPh sb="1" eb="3">
      <t>カイメ</t>
    </rPh>
    <phoneticPr fontId="1"/>
  </si>
  <si>
    <t>回数フラグ</t>
    <rPh sb="0" eb="2">
      <t>カイスウ</t>
    </rPh>
    <phoneticPr fontId="1"/>
  </si>
  <si>
    <t>別紙１－３</t>
    <phoneticPr fontId="36"/>
  </si>
  <si>
    <t>対象事業所ではないため、この様式を作成することはできません。</t>
    <rPh sb="14" eb="16">
      <t>ヨウシキ</t>
    </rPh>
    <rPh sb="17" eb="19">
      <t>サクセイ</t>
    </rPh>
    <phoneticPr fontId="36"/>
  </si>
  <si>
    <t>（１）介護施設等において、以下のアからウまでのいずれかに該当する者がいること。</t>
    <rPh sb="3" eb="5">
      <t>カイゴ</t>
    </rPh>
    <rPh sb="5" eb="7">
      <t>シセツ</t>
    </rPh>
    <rPh sb="7" eb="8">
      <t>トウ</t>
    </rPh>
    <rPh sb="13" eb="15">
      <t>イカ</t>
    </rPh>
    <rPh sb="28" eb="30">
      <t>ガイトウ</t>
    </rPh>
    <rPh sb="32" eb="33">
      <t>モノ</t>
    </rPh>
    <phoneticPr fontId="36"/>
  </si>
  <si>
    <t>要件</t>
    <rPh sb="0" eb="2">
      <t>ヨウケン</t>
    </rPh>
    <phoneticPr fontId="36"/>
  </si>
  <si>
    <t>該当の有無</t>
    <rPh sb="0" eb="2">
      <t>ガイトウ</t>
    </rPh>
    <rPh sb="3" eb="5">
      <t>ウム</t>
    </rPh>
    <phoneticPr fontId="36"/>
  </si>
  <si>
    <t>ア</t>
    <phoneticPr fontId="36"/>
  </si>
  <si>
    <t>〇</t>
    <phoneticPr fontId="36"/>
  </si>
  <si>
    <t>イ</t>
    <phoneticPr fontId="36"/>
  </si>
  <si>
    <t>ウ</t>
    <phoneticPr fontId="36"/>
  </si>
  <si>
    <t>（２）介護施設等として感染疑いがあると判断するが、保健所、受診・相談センター又は地域の医療機関の判断では行政検査の対象とされず、個別に検査を実施する場合であって、以下のア及びイの要件に該当すること。</t>
    <rPh sb="3" eb="5">
      <t>カイゴ</t>
    </rPh>
    <rPh sb="5" eb="7">
      <t>シセツ</t>
    </rPh>
    <rPh sb="7" eb="8">
      <t>トウ</t>
    </rPh>
    <rPh sb="11" eb="13">
      <t>カンセン</t>
    </rPh>
    <rPh sb="13" eb="14">
      <t>ウタガ</t>
    </rPh>
    <rPh sb="19" eb="21">
      <t>ハンダン</t>
    </rPh>
    <rPh sb="25" eb="28">
      <t>ホケンジョ</t>
    </rPh>
    <rPh sb="29" eb="31">
      <t>ジュシン</t>
    </rPh>
    <rPh sb="32" eb="34">
      <t>ソウダン</t>
    </rPh>
    <rPh sb="38" eb="39">
      <t>マタ</t>
    </rPh>
    <rPh sb="40" eb="42">
      <t>チイキ</t>
    </rPh>
    <rPh sb="43" eb="45">
      <t>イリョウ</t>
    </rPh>
    <rPh sb="45" eb="47">
      <t>キカン</t>
    </rPh>
    <rPh sb="48" eb="50">
      <t>ハンダン</t>
    </rPh>
    <rPh sb="52" eb="54">
      <t>ギョウセイ</t>
    </rPh>
    <rPh sb="54" eb="56">
      <t>ケンサ</t>
    </rPh>
    <rPh sb="57" eb="59">
      <t>タイショウ</t>
    </rPh>
    <rPh sb="64" eb="66">
      <t>コベツ</t>
    </rPh>
    <rPh sb="67" eb="69">
      <t>ケンサ</t>
    </rPh>
    <rPh sb="70" eb="72">
      <t>ジッシ</t>
    </rPh>
    <rPh sb="74" eb="76">
      <t>バアイ</t>
    </rPh>
    <rPh sb="81" eb="83">
      <t>イカ</t>
    </rPh>
    <rPh sb="85" eb="86">
      <t>オヨ</t>
    </rPh>
    <rPh sb="89" eb="91">
      <t>ヨウケン</t>
    </rPh>
    <rPh sb="92" eb="94">
      <t>ガイトウ</t>
    </rPh>
    <phoneticPr fontId="36"/>
  </si>
  <si>
    <t>近隣自治体や近隣施設等で感染者が発生した場合、又は感染拡大地域における施設等であること。</t>
    <phoneticPr fontId="36"/>
  </si>
  <si>
    <t>保健所、受診・相談センター又は地域の医療機関に行政検査としての検査を依頼したが対象にならないと判断された場合に、施設等の判断で実施した自費検査であること。</t>
    <phoneticPr fontId="36"/>
  </si>
  <si>
    <t>（３）行政検査の対象とならなかった経緯について、以下に記載すること。</t>
    <phoneticPr fontId="36"/>
  </si>
  <si>
    <t>ア　濃厚接触者と同居する職員</t>
    <phoneticPr fontId="36"/>
  </si>
  <si>
    <t>イ　発熱等の症状（新型コロナウイルス感染症の症状として見られる発熱、呼吸器症状、頭痛、全身倦怠感などの症状を指す。）を呈するが保健所等により経過観察を指示された職員</t>
    <phoneticPr fontId="36"/>
  </si>
  <si>
    <t>ウ　面会後に面会に来た家族が感染者又は濃厚接触者であることが判明した入所者などの者</t>
    <phoneticPr fontId="36"/>
  </si>
  <si>
    <t>ア　近隣自治体や近隣施設等で感染者が発生した場合、又は感染拡大地域における施設等であること。</t>
    <phoneticPr fontId="36"/>
  </si>
  <si>
    <t>イ　保健所、受診・相談センター又は地域の医療機関に行政検査としての検査を依頼したが対象にならないと判断された場合に、施設等の判断で実施した自費検査であること。</t>
    <phoneticPr fontId="36"/>
  </si>
  <si>
    <t>○</t>
    <phoneticPr fontId="1"/>
  </si>
  <si>
    <t>　　（入力が完了したセルはオレンジ色に変わります。）</t>
    <phoneticPr fontId="36"/>
  </si>
  <si>
    <t>　※本シートで入力した情報は他のシートに反映されます。</t>
    <rPh sb="2" eb="3">
      <t>ホン</t>
    </rPh>
    <rPh sb="7" eb="9">
      <t>ニュウリョク</t>
    </rPh>
    <rPh sb="11" eb="13">
      <t>ジョウホウ</t>
    </rPh>
    <rPh sb="14" eb="15">
      <t>タ</t>
    </rPh>
    <rPh sb="20" eb="22">
      <t>ハンエイ</t>
    </rPh>
    <phoneticPr fontId="36"/>
  </si>
  <si>
    <t>　※別途、「個別協議書ア（ア）分」のシートの水色塗りつぶしのセルも入力してください。</t>
    <rPh sb="6" eb="8">
      <t>コベツ</t>
    </rPh>
    <rPh sb="8" eb="10">
      <t>キョウギ</t>
    </rPh>
    <rPh sb="10" eb="11">
      <t>ショ</t>
    </rPh>
    <rPh sb="15" eb="16">
      <t>ブン</t>
    </rPh>
    <phoneticPr fontId="36"/>
  </si>
  <si>
    <t>　※自費検査費用を計上する場合は、要件確認のため「別紙１－３」のシートも作成してください。</t>
    <rPh sb="2" eb="4">
      <t>ジヒ</t>
    </rPh>
    <rPh sb="4" eb="6">
      <t>ケンサ</t>
    </rPh>
    <rPh sb="6" eb="8">
      <t>ヒヨウ</t>
    </rPh>
    <rPh sb="9" eb="11">
      <t>ケイジョウ</t>
    </rPh>
    <rPh sb="13" eb="15">
      <t>バアイ</t>
    </rPh>
    <rPh sb="17" eb="19">
      <t>ヨウケン</t>
    </rPh>
    <rPh sb="19" eb="21">
      <t>カクニン</t>
    </rPh>
    <rPh sb="25" eb="27">
      <t>ベッシ</t>
    </rPh>
    <rPh sb="36" eb="38">
      <t>サクセイ</t>
    </rPh>
    <phoneticPr fontId="36"/>
  </si>
  <si>
    <t>本申請書に記載した経費は、他の補助金や給付金を受けている場合は申請することができません。他の補助金や給付金を受けていないことを御確認のうえ右欄で〇を選択してください。</t>
    <rPh sb="0" eb="1">
      <t>ホン</t>
    </rPh>
    <rPh sb="1" eb="3">
      <t>シンセイ</t>
    </rPh>
    <rPh sb="3" eb="4">
      <t>ショ</t>
    </rPh>
    <rPh sb="69" eb="70">
      <t>ミギ</t>
    </rPh>
    <rPh sb="70" eb="71">
      <t>ラン</t>
    </rPh>
    <phoneticPr fontId="36"/>
  </si>
  <si>
    <t>申請担当者の連絡先（FAX）</t>
    <rPh sb="0" eb="2">
      <t>シンセイ</t>
    </rPh>
    <rPh sb="2" eb="5">
      <t>タントウシャ</t>
    </rPh>
    <rPh sb="6" eb="9">
      <t>レンラクサキ</t>
    </rPh>
    <phoneticPr fontId="36"/>
  </si>
  <si>
    <t>３（１）イ　対象経費の所要額</t>
    <rPh sb="6" eb="8">
      <t>タイショウ</t>
    </rPh>
    <rPh sb="8" eb="10">
      <t>ケイヒ</t>
    </rPh>
    <rPh sb="11" eb="14">
      <t>ショヨウガク</t>
    </rPh>
    <phoneticPr fontId="1"/>
  </si>
  <si>
    <t>〇</t>
    <phoneticPr fontId="1"/>
  </si>
  <si>
    <t>×</t>
    <phoneticPr fontId="1"/>
  </si>
  <si>
    <r>
      <t>別添１　令和５年度新型コロナウイルス感染症流行下における介護サービス事業所等のサービス提供体制確保事業（個別協議書）【（実施要綱）３（１）ア</t>
    </r>
    <r>
      <rPr>
        <b/>
        <sz val="18"/>
        <color rgb="FFFF0000"/>
        <rFont val="メイリオ"/>
        <family val="3"/>
        <charset val="128"/>
      </rPr>
      <t>（ア）分</t>
    </r>
    <r>
      <rPr>
        <b/>
        <sz val="18"/>
        <color theme="1"/>
        <rFont val="メイリオ"/>
        <family val="3"/>
        <charset val="128"/>
      </rPr>
      <t>】</t>
    </r>
    <rPh sb="0" eb="2">
      <t>ベッテン</t>
    </rPh>
    <rPh sb="4" eb="6">
      <t>レイワ</t>
    </rPh>
    <rPh sb="7" eb="9">
      <t>ネンド</t>
    </rPh>
    <rPh sb="9" eb="11">
      <t>シンガタ</t>
    </rPh>
    <rPh sb="18" eb="21">
      <t>カンセンショウ</t>
    </rPh>
    <rPh sb="21" eb="23">
      <t>リュウコウ</t>
    </rPh>
    <rPh sb="23" eb="24">
      <t>シタ</t>
    </rPh>
    <rPh sb="28" eb="30">
      <t>カイゴ</t>
    </rPh>
    <rPh sb="34" eb="37">
      <t>ジギョウショ</t>
    </rPh>
    <rPh sb="37" eb="38">
      <t>トウ</t>
    </rPh>
    <rPh sb="43" eb="45">
      <t>テイキョウ</t>
    </rPh>
    <rPh sb="45" eb="47">
      <t>タイセイ</t>
    </rPh>
    <rPh sb="47" eb="49">
      <t>カクホ</t>
    </rPh>
    <rPh sb="49" eb="51">
      <t>ジギョウ</t>
    </rPh>
    <rPh sb="52" eb="54">
      <t>コベツ</t>
    </rPh>
    <rPh sb="54" eb="57">
      <t>キョウギショ</t>
    </rPh>
    <phoneticPr fontId="1"/>
  </si>
  <si>
    <r>
      <t>感染者が確認された後の自費検査費用は全て対象外</t>
    </r>
    <r>
      <rPr>
        <b/>
        <sz val="10"/>
        <color theme="1"/>
        <rFont val="ＭＳ 明朝"/>
        <family val="1"/>
        <charset val="128"/>
      </rPr>
      <t>となります。申請を行う自費検査費用は、感染者が確認された後の自費検査費用を含んでおらず、以下で記載する内容により要件を満たした経費のみであることを確認の上、左欄で〇を選択してください。</t>
    </r>
    <phoneticPr fontId="36"/>
  </si>
  <si>
    <t>令和５年度に本事業の補助金を受けている場合は、右欄に〇をつけてください。</t>
    <rPh sb="0" eb="2">
      <t>レイワ</t>
    </rPh>
    <rPh sb="3" eb="4">
      <t>ネン</t>
    </rPh>
    <rPh sb="4" eb="5">
      <t>ド</t>
    </rPh>
    <rPh sb="6" eb="7">
      <t>ホン</t>
    </rPh>
    <rPh sb="7" eb="9">
      <t>ジギョウ</t>
    </rPh>
    <rPh sb="10" eb="13">
      <t>ホジョキン</t>
    </rPh>
    <rPh sb="14" eb="15">
      <t>ウ</t>
    </rPh>
    <rPh sb="19" eb="21">
      <t>バアイ</t>
    </rPh>
    <rPh sb="23" eb="24">
      <t>ミギ</t>
    </rPh>
    <rPh sb="24" eb="25">
      <t>ラン</t>
    </rPh>
    <phoneticPr fontId="36"/>
  </si>
  <si>
    <t>令和５年度に本事業の補助金を受けている場合は、補助を受けた金額を右欄に記載してください。</t>
    <rPh sb="0" eb="2">
      <t>レイワ</t>
    </rPh>
    <rPh sb="3" eb="4">
      <t>ネン</t>
    </rPh>
    <rPh sb="4" eb="5">
      <t>ド</t>
    </rPh>
    <rPh sb="6" eb="7">
      <t>ホン</t>
    </rPh>
    <rPh sb="7" eb="9">
      <t>ジギョウ</t>
    </rPh>
    <rPh sb="10" eb="13">
      <t>ホジョキン</t>
    </rPh>
    <rPh sb="14" eb="15">
      <t>ウ</t>
    </rPh>
    <rPh sb="19" eb="21">
      <t>バアイ</t>
    </rPh>
    <rPh sb="23" eb="25">
      <t>ホジョ</t>
    </rPh>
    <rPh sb="26" eb="27">
      <t>ウ</t>
    </rPh>
    <rPh sb="29" eb="31">
      <t>キンガク</t>
    </rPh>
    <rPh sb="32" eb="33">
      <t>ミギ</t>
    </rPh>
    <rPh sb="33" eb="34">
      <t>ラン</t>
    </rPh>
    <rPh sb="35" eb="37">
      <t>キサイ</t>
    </rPh>
    <phoneticPr fontId="36"/>
  </si>
  <si>
    <t>○</t>
    <phoneticPr fontId="1"/>
  </si>
  <si>
    <r>
      <t>令和５年度（令和５年４月１日から</t>
    </r>
    <r>
      <rPr>
        <u/>
        <sz val="14"/>
        <color rgb="FFFF0000"/>
        <rFont val="メイリオ"/>
        <family val="3"/>
        <charset val="128"/>
      </rPr>
      <t>令和５年５月７日</t>
    </r>
    <r>
      <rPr>
        <sz val="14"/>
        <color theme="1"/>
        <rFont val="メイリオ"/>
        <family val="3"/>
        <charset val="128"/>
      </rPr>
      <t>まで）に生じた費用分</t>
    </r>
    <rPh sb="0" eb="2">
      <t>レイワ</t>
    </rPh>
    <rPh sb="3" eb="5">
      <t>ネンド</t>
    </rPh>
    <rPh sb="6" eb="8">
      <t>レイワ</t>
    </rPh>
    <rPh sb="9" eb="10">
      <t>ネン</t>
    </rPh>
    <rPh sb="11" eb="12">
      <t>ガツ</t>
    </rPh>
    <rPh sb="13" eb="14">
      <t>ニチ</t>
    </rPh>
    <rPh sb="16" eb="18">
      <t>レイワ</t>
    </rPh>
    <rPh sb="19" eb="20">
      <t>ネン</t>
    </rPh>
    <rPh sb="21" eb="22">
      <t>ガツ</t>
    </rPh>
    <rPh sb="23" eb="24">
      <t>ニチ</t>
    </rPh>
    <rPh sb="28" eb="29">
      <t>ショウ</t>
    </rPh>
    <rPh sb="31" eb="33">
      <t>ヒヨウ</t>
    </rPh>
    <rPh sb="33" eb="34">
      <t>ブン</t>
    </rPh>
    <phoneticPr fontId="1"/>
  </si>
  <si>
    <t>　感染等の疑いがある者に対して一定の要件のもとに自費で検査を実施した介護施設等として補助申請する場合は、要綱別記１－２に基づき、以下を記載すること。
　※（１）はいずれかに〇を、（２）はア及びイともに〇をすること。</t>
    <rPh sb="42" eb="44">
      <t>ホジョ</t>
    </rPh>
    <rPh sb="44" eb="46">
      <t>シンセイ</t>
    </rPh>
    <rPh sb="48" eb="50">
      <t>バアイ</t>
    </rPh>
    <rPh sb="52" eb="54">
      <t>ヨウコウ</t>
    </rPh>
    <rPh sb="54" eb="56">
      <t>ベッキ</t>
    </rPh>
    <rPh sb="60" eb="61">
      <t>モト</t>
    </rPh>
    <rPh sb="64" eb="66">
      <t>イカ</t>
    </rPh>
    <rPh sb="67" eb="69">
      <t>キサイ</t>
    </rPh>
    <rPh sb="94" eb="95">
      <t>オヨ</t>
    </rPh>
    <phoneticPr fontId="36"/>
  </si>
  <si>
    <t>感染者と同居する職員</t>
    <phoneticPr fontId="36"/>
  </si>
  <si>
    <t>面会後に面会に来た家族が感染者であることが判明した入所者などの者</t>
    <phoneticPr fontId="36"/>
  </si>
  <si>
    <t>上記ア及びイの要件に類似する入所者又は職員がいる場合
（以下の欄に詳細を記入してください。）</t>
    <rPh sb="0" eb="2">
      <t>ジョウキ</t>
    </rPh>
    <rPh sb="3" eb="4">
      <t>オヨ</t>
    </rPh>
    <rPh sb="7" eb="9">
      <t>ヨウケン</t>
    </rPh>
    <rPh sb="10" eb="12">
      <t>ルイジ</t>
    </rPh>
    <rPh sb="14" eb="17">
      <t>ニュウショシャ</t>
    </rPh>
    <rPh sb="17" eb="18">
      <t>マタ</t>
    </rPh>
    <rPh sb="19" eb="21">
      <t>ショクイン</t>
    </rPh>
    <rPh sb="24" eb="26">
      <t>バアイ</t>
    </rPh>
    <rPh sb="28" eb="30">
      <t>イカ</t>
    </rPh>
    <rPh sb="31" eb="32">
      <t>ラン</t>
    </rPh>
    <rPh sb="33" eb="35">
      <t>ショウサイ</t>
    </rPh>
    <rPh sb="36" eb="38">
      <t>キニュウ</t>
    </rPh>
    <phoneticPr fontId="36"/>
  </si>
  <si>
    <r>
      <t>本様式に記載する費用は</t>
    </r>
    <r>
      <rPr>
        <b/>
        <u/>
        <sz val="11"/>
        <color rgb="FFFF0000"/>
        <rFont val="ＭＳ Ｐゴシック"/>
        <family val="3"/>
        <charset val="128"/>
      </rPr>
      <t>令和5年4月1日から令和5年5月7日までに支払・納品を完了した費用</t>
    </r>
    <r>
      <rPr>
        <b/>
        <sz val="11"/>
        <rFont val="ＭＳ Ｐゴシック"/>
        <family val="3"/>
        <charset val="128"/>
      </rPr>
      <t>であることを確認して、右に〇をつけてください。</t>
    </r>
    <rPh sb="0" eb="1">
      <t>ホン</t>
    </rPh>
    <rPh sb="1" eb="3">
      <t>ヨウシキ</t>
    </rPh>
    <rPh sb="4" eb="6">
      <t>キサイ</t>
    </rPh>
    <rPh sb="8" eb="10">
      <t>ヒヨウ</t>
    </rPh>
    <rPh sb="11" eb="13">
      <t>レイワ</t>
    </rPh>
    <rPh sb="14" eb="15">
      <t>ネン</t>
    </rPh>
    <rPh sb="16" eb="17">
      <t>ガツ</t>
    </rPh>
    <rPh sb="17" eb="19">
      <t>ツイタチ</t>
    </rPh>
    <rPh sb="21" eb="23">
      <t>レイワ</t>
    </rPh>
    <rPh sb="24" eb="25">
      <t>ネン</t>
    </rPh>
    <rPh sb="26" eb="27">
      <t>ガツ</t>
    </rPh>
    <rPh sb="28" eb="29">
      <t>ニチ</t>
    </rPh>
    <rPh sb="32" eb="34">
      <t>シハライ</t>
    </rPh>
    <rPh sb="35" eb="37">
      <t>ノウヒン</t>
    </rPh>
    <rPh sb="38" eb="40">
      <t>カンリョウ</t>
    </rPh>
    <rPh sb="42" eb="44">
      <t>ヒヨウ</t>
    </rPh>
    <rPh sb="50" eb="52">
      <t>カクニン</t>
    </rPh>
    <rPh sb="55" eb="56">
      <t>ミギ</t>
    </rPh>
    <phoneticPr fontId="1"/>
  </si>
  <si>
    <t>感染者数・濃厚接触者</t>
    <rPh sb="0" eb="3">
      <t>カンセンシャ</t>
    </rPh>
    <rPh sb="3" eb="4">
      <t>スウ</t>
    </rPh>
    <rPh sb="5" eb="7">
      <t>ノウコウ</t>
    </rPh>
    <rPh sb="7" eb="10">
      <t>セッショクシャ</t>
    </rPh>
    <phoneticPr fontId="1"/>
  </si>
  <si>
    <t>人数①</t>
    <rPh sb="0" eb="1">
      <t>ヒト</t>
    </rPh>
    <rPh sb="1" eb="2">
      <t>スウ</t>
    </rPh>
    <phoneticPr fontId="1"/>
  </si>
  <si>
    <t>発生日①</t>
    <rPh sb="0" eb="3">
      <t>ハッセイビ</t>
    </rPh>
    <phoneticPr fontId="1"/>
  </si>
  <si>
    <t>収束日①</t>
    <rPh sb="0" eb="2">
      <t>シュウソク</t>
    </rPh>
    <rPh sb="2" eb="3">
      <t>ビ</t>
    </rPh>
    <phoneticPr fontId="1"/>
  </si>
  <si>
    <t>人数②</t>
    <rPh sb="0" eb="1">
      <t>ヒト</t>
    </rPh>
    <rPh sb="1" eb="2">
      <t>スウ</t>
    </rPh>
    <phoneticPr fontId="1"/>
  </si>
  <si>
    <t>発生日②</t>
    <rPh sb="0" eb="3">
      <t>ハッセイビ</t>
    </rPh>
    <phoneticPr fontId="1"/>
  </si>
  <si>
    <t>収束日②</t>
    <rPh sb="0" eb="2">
      <t>シュウソク</t>
    </rPh>
    <rPh sb="2" eb="3">
      <t>ビ</t>
    </rPh>
    <phoneticPr fontId="1"/>
  </si>
  <si>
    <t>備　考（補足事項があれば記載してください。）</t>
    <rPh sb="0" eb="1">
      <t>ビ</t>
    </rPh>
    <rPh sb="2" eb="3">
      <t>コウ</t>
    </rPh>
    <phoneticPr fontId="1"/>
  </si>
  <si>
    <t>感染者数</t>
    <rPh sb="0" eb="3">
      <t>カンセンシャ</t>
    </rPh>
    <rPh sb="3" eb="4">
      <t>スウ</t>
    </rPh>
    <phoneticPr fontId="1"/>
  </si>
  <si>
    <t>濃厚接触者数</t>
    <rPh sb="0" eb="2">
      <t>ノウコウ</t>
    </rPh>
    <rPh sb="2" eb="5">
      <t>セッショクシャ</t>
    </rPh>
    <rPh sb="5" eb="6">
      <t>スウ</t>
    </rPh>
    <phoneticPr fontId="1"/>
  </si>
  <si>
    <t>※期間の異なる複数回の感染等の申請をする場合は、上記①②に分けて状況を記載してください。</t>
    <rPh sb="1" eb="3">
      <t>キカン</t>
    </rPh>
    <rPh sb="4" eb="5">
      <t>コト</t>
    </rPh>
    <rPh sb="7" eb="10">
      <t>フクスウカイ</t>
    </rPh>
    <rPh sb="11" eb="13">
      <t>カンセン</t>
    </rPh>
    <rPh sb="13" eb="14">
      <t>トウ</t>
    </rPh>
    <rPh sb="15" eb="17">
      <t>シンセイ</t>
    </rPh>
    <rPh sb="20" eb="22">
      <t>バアイ</t>
    </rPh>
    <rPh sb="24" eb="26">
      <t>ジョウキ</t>
    </rPh>
    <rPh sb="29" eb="30">
      <t>ワ</t>
    </rPh>
    <rPh sb="32" eb="34">
      <t>ジョウキョウ</t>
    </rPh>
    <rPh sb="35" eb="3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</si>
</sst>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Red]\-#,##0.0"/>
    <numFmt numFmtId="177" formatCode="#,##0_ "/>
    <numFmt numFmtId="178" formatCode="#"/>
    <numFmt numFmtId="179" formatCode="General&quot;日&quot;&quot;間&quot;"/>
  </numFmts>
  <fonts count="60">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0"/>
      <color theme="1"/>
      <name val="メイリオ"/>
      <family val="3"/>
      <charset val="128"/>
    </font>
    <font>
      <sz val="9"/>
      <color theme="1"/>
      <name val="メイリオ"/>
      <family val="3"/>
      <charset val="128"/>
    </font>
    <font>
      <sz val="11"/>
      <color theme="1"/>
      <name val="メイリオ"/>
      <family val="3"/>
      <charset val="128"/>
    </font>
    <font>
      <sz val="12"/>
      <color theme="1"/>
      <name val="メイリオ"/>
      <family val="3"/>
      <charset val="128"/>
    </font>
    <font>
      <sz val="10"/>
      <color rgb="FFFF0000"/>
      <name val="メイリオ"/>
      <family val="3"/>
      <charset val="128"/>
    </font>
    <font>
      <sz val="14"/>
      <color theme="1"/>
      <name val="メイリオ"/>
      <family val="3"/>
      <charset val="128"/>
    </font>
    <font>
      <b/>
      <sz val="12"/>
      <color theme="1"/>
      <name val="メイリオ"/>
      <family val="3"/>
      <charset val="128"/>
    </font>
    <font>
      <sz val="13"/>
      <color theme="1"/>
      <name val="メイリオ"/>
      <family val="3"/>
      <charset val="128"/>
    </font>
    <font>
      <b/>
      <sz val="18"/>
      <color theme="1"/>
      <name val="メイリオ"/>
      <family val="3"/>
      <charset val="128"/>
    </font>
    <font>
      <sz val="12"/>
      <color theme="1"/>
      <name val="ＭＳ Ｐゴシック"/>
      <family val="3"/>
      <charset val="128"/>
    </font>
    <font>
      <sz val="14"/>
      <color rgb="FFFF0000"/>
      <name val="メイリオ"/>
      <family val="3"/>
      <charset val="128"/>
    </font>
    <font>
      <b/>
      <sz val="18"/>
      <color rgb="FFFF0000"/>
      <name val="メイリオ"/>
      <family val="3"/>
      <charset val="128"/>
    </font>
    <font>
      <u/>
      <sz val="12"/>
      <color rgb="FFFF0000"/>
      <name val="メイリオ"/>
      <family val="3"/>
      <charset val="128"/>
    </font>
    <font>
      <sz val="12"/>
      <color theme="1"/>
      <name val="ＭＳ Ｐ明朝"/>
      <family val="1"/>
      <charset val="128"/>
    </font>
    <font>
      <sz val="14"/>
      <color theme="1"/>
      <name val="ＭＳ Ｐ明朝"/>
      <family val="1"/>
      <charset val="128"/>
    </font>
    <font>
      <sz val="14"/>
      <name val="ＭＳ Ｐ明朝"/>
      <family val="1"/>
      <charset val="128"/>
    </font>
    <font>
      <sz val="16"/>
      <color theme="1"/>
      <name val="ＭＳ Ｐ明朝"/>
      <family val="1"/>
      <charset val="128"/>
    </font>
    <font>
      <sz val="12"/>
      <name val="ＭＳ Ｐ明朝"/>
      <family val="1"/>
      <charset val="128"/>
    </font>
    <font>
      <u/>
      <sz val="14"/>
      <color theme="1"/>
      <name val="ＭＳ Ｐ明朝"/>
      <family val="1"/>
      <charset val="128"/>
    </font>
    <font>
      <sz val="18"/>
      <name val="ＭＳ Ｐ明朝"/>
      <family val="1"/>
      <charset val="128"/>
    </font>
    <font>
      <sz val="20"/>
      <name val="ＭＳ Ｐ明朝"/>
      <family val="1"/>
      <charset val="128"/>
    </font>
    <font>
      <sz val="16"/>
      <name val="ＭＳ Ｐ明朝"/>
      <family val="1"/>
      <charset val="128"/>
    </font>
    <font>
      <sz val="20"/>
      <color theme="1"/>
      <name val="ＭＳ Ｐ明朝"/>
      <family val="1"/>
      <charset val="128"/>
    </font>
    <font>
      <sz val="12"/>
      <color rgb="FFFF0000"/>
      <name val="ＭＳ Ｐ明朝"/>
      <family val="1"/>
      <charset val="128"/>
    </font>
    <font>
      <sz val="16"/>
      <color rgb="FFFF0000"/>
      <name val="ＭＳ Ｐ明朝"/>
      <family val="1"/>
      <charset val="128"/>
    </font>
    <font>
      <sz val="12"/>
      <color rgb="FF00B0F0"/>
      <name val="ＭＳ Ｐ明朝"/>
      <family val="1"/>
      <charset val="128"/>
    </font>
    <font>
      <sz val="18"/>
      <color rgb="FFFF0000"/>
      <name val="ＭＳ Ｐ明朝"/>
      <family val="1"/>
      <charset val="128"/>
    </font>
    <font>
      <sz val="28"/>
      <name val="ＭＳ Ｐ明朝"/>
      <family val="1"/>
      <charset val="128"/>
    </font>
    <font>
      <b/>
      <sz val="9"/>
      <color indexed="81"/>
      <name val="MS P ゴシック"/>
      <family val="3"/>
      <charset val="128"/>
    </font>
    <font>
      <sz val="13"/>
      <color rgb="FFFF0000"/>
      <name val="メイリオ"/>
      <family val="3"/>
      <charset val="128"/>
    </font>
    <font>
      <sz val="9"/>
      <color rgb="FFFF0000"/>
      <name val="メイリオ"/>
      <family val="3"/>
      <charset val="128"/>
    </font>
    <font>
      <sz val="11"/>
      <name val="ＭＳ Ｐゴシック"/>
      <family val="3"/>
      <charset val="128"/>
    </font>
    <font>
      <b/>
      <sz val="11"/>
      <name val="ＭＳ Ｐゴシック"/>
      <family val="3"/>
      <charset val="128"/>
    </font>
    <font>
      <sz val="6"/>
      <name val="ＭＳ Ｐゴシック"/>
      <family val="3"/>
      <charset val="128"/>
    </font>
    <font>
      <b/>
      <sz val="11"/>
      <color rgb="FFFF0000"/>
      <name val="ＭＳ Ｐゴシック"/>
      <family val="3"/>
      <charset val="128"/>
    </font>
    <font>
      <u/>
      <sz val="11"/>
      <color theme="10"/>
      <name val="ＭＳ Ｐゴシック"/>
      <family val="3"/>
      <charset val="128"/>
    </font>
    <font>
      <b/>
      <sz val="11"/>
      <color indexed="81"/>
      <name val="MS P ゴシック"/>
      <family val="3"/>
      <charset val="128"/>
    </font>
    <font>
      <sz val="10"/>
      <name val="ＭＳ 明朝"/>
      <family val="1"/>
      <charset val="128"/>
    </font>
    <font>
      <sz val="16"/>
      <color theme="1"/>
      <name val="メイリオ"/>
      <family val="3"/>
      <charset val="128"/>
    </font>
    <font>
      <b/>
      <sz val="10"/>
      <color rgb="FFFF0000"/>
      <name val="ＭＳ 明朝"/>
      <family val="1"/>
      <charset val="128"/>
    </font>
    <font>
      <sz val="11"/>
      <name val="ＭＳ 明朝"/>
      <family val="1"/>
      <charset val="128"/>
    </font>
    <font>
      <b/>
      <u/>
      <sz val="10"/>
      <color rgb="FFFF0000"/>
      <name val="ＭＳ 明朝"/>
      <family val="1"/>
      <charset val="128"/>
    </font>
    <font>
      <sz val="10"/>
      <color theme="1"/>
      <name val="ＭＳ 明朝"/>
      <family val="1"/>
      <charset val="128"/>
    </font>
    <font>
      <sz val="10"/>
      <color rgb="FFFF0000"/>
      <name val="ＭＳ 明朝"/>
      <family val="1"/>
      <charset val="128"/>
    </font>
    <font>
      <sz val="10.5"/>
      <name val="ＭＳ 明朝"/>
      <family val="1"/>
      <charset val="128"/>
    </font>
    <font>
      <b/>
      <sz val="12"/>
      <color indexed="81"/>
      <name val="MS P ゴシック"/>
      <family val="3"/>
      <charset val="128"/>
    </font>
    <font>
      <sz val="14"/>
      <color theme="1"/>
      <name val="游ゴシック"/>
      <family val="2"/>
      <charset val="128"/>
      <scheme val="minor"/>
    </font>
    <font>
      <sz val="14"/>
      <color theme="1"/>
      <name val="游ゴシック"/>
      <family val="3"/>
      <charset val="128"/>
      <scheme val="minor"/>
    </font>
    <font>
      <b/>
      <u/>
      <sz val="11"/>
      <color rgb="FFFF0000"/>
      <name val="ＭＳ Ｐゴシック"/>
      <family val="3"/>
      <charset val="128"/>
    </font>
    <font>
      <sz val="11"/>
      <color theme="1"/>
      <name val="ＭＳ Ｐゴシック"/>
      <family val="3"/>
      <charset val="128"/>
    </font>
    <font>
      <b/>
      <sz val="10"/>
      <color indexed="81"/>
      <name val="MS P ゴシック"/>
      <family val="3"/>
      <charset val="128"/>
    </font>
    <font>
      <sz val="9"/>
      <color theme="1"/>
      <name val="ＭＳ 明朝"/>
      <family val="1"/>
      <charset val="128"/>
    </font>
    <font>
      <b/>
      <sz val="24"/>
      <color indexed="81"/>
      <name val="メイリオ"/>
      <family val="3"/>
      <charset val="128"/>
    </font>
    <font>
      <b/>
      <sz val="16"/>
      <color indexed="81"/>
      <name val="Meiryo UI"/>
      <family val="3"/>
      <charset val="128"/>
    </font>
    <font>
      <b/>
      <sz val="10"/>
      <color theme="1"/>
      <name val="ＭＳ 明朝"/>
      <family val="1"/>
      <charset val="128"/>
    </font>
    <font>
      <u/>
      <sz val="14"/>
      <color rgb="FFFF0000"/>
      <name val="メイリオ"/>
      <family val="3"/>
      <charset val="128"/>
    </font>
    <font>
      <sz val="14"/>
      <name val="メイリオ"/>
      <family val="3"/>
      <charset val="128"/>
    </font>
  </fonts>
  <fills count="1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CDFFFF"/>
        <bgColor indexed="64"/>
      </patternFill>
    </fill>
    <fill>
      <patternFill patternType="solid">
        <fgColor rgb="FFFFC000"/>
        <bgColor indexed="64"/>
      </patternFill>
    </fill>
    <fill>
      <patternFill patternType="solid">
        <fgColor theme="6" tint="0.79998168889431442"/>
        <bgColor indexed="64"/>
      </patternFill>
    </fill>
    <fill>
      <patternFill patternType="solid">
        <fgColor theme="1"/>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bottom/>
      <diagonal/>
    </border>
    <border>
      <left style="thin">
        <color indexed="64"/>
      </left>
      <right/>
      <top/>
      <bottom/>
      <diagonal/>
    </border>
    <border>
      <left/>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diagonalDown="1">
      <left/>
      <right style="thin">
        <color auto="1"/>
      </right>
      <top/>
      <bottom style="thin">
        <color indexed="64"/>
      </bottom>
      <diagonal style="thin">
        <color auto="1"/>
      </diagonal>
    </border>
    <border diagonalDown="1">
      <left/>
      <right/>
      <top/>
      <bottom style="thin">
        <color indexed="64"/>
      </bottom>
      <diagonal style="thin">
        <color auto="1"/>
      </diagonal>
    </border>
    <border diagonalDown="1">
      <left/>
      <right style="thin">
        <color auto="1"/>
      </right>
      <top style="thin">
        <color auto="1"/>
      </top>
      <bottom/>
      <diagonal style="thin">
        <color auto="1"/>
      </diagonal>
    </border>
    <border diagonalDown="1">
      <left/>
      <right/>
      <top style="thin">
        <color auto="1"/>
      </top>
      <bottom/>
      <diagonal style="thin">
        <color auto="1"/>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alignment vertical="center"/>
    </xf>
    <xf numFmtId="38" fontId="2" fillId="0" borderId="0" applyFont="0" applyFill="0" applyBorder="0" applyAlignment="0" applyProtection="0">
      <alignment vertical="center"/>
    </xf>
    <xf numFmtId="0" fontId="34" fillId="0" borderId="0">
      <alignment vertical="center"/>
    </xf>
    <xf numFmtId="0" fontId="38" fillId="0" borderId="0" applyNumberFormat="0" applyFill="0" applyBorder="0" applyAlignment="0" applyProtection="0">
      <alignment vertical="center"/>
    </xf>
    <xf numFmtId="0" fontId="34" fillId="0" borderId="0"/>
    <xf numFmtId="0" fontId="2" fillId="0" borderId="0">
      <alignment vertical="center"/>
    </xf>
    <xf numFmtId="0" fontId="2" fillId="0" borderId="0">
      <alignment vertical="center"/>
    </xf>
    <xf numFmtId="38" fontId="2" fillId="0" borderId="0" applyFont="0" applyFill="0" applyBorder="0" applyAlignment="0" applyProtection="0">
      <alignment vertical="center"/>
    </xf>
  </cellStyleXfs>
  <cellXfs count="373">
    <xf numFmtId="0" fontId="0" fillId="0" borderId="0" xfId="0">
      <alignment vertical="center"/>
    </xf>
    <xf numFmtId="0" fontId="3" fillId="0" borderId="0" xfId="0" applyFont="1">
      <alignment vertical="center"/>
    </xf>
    <xf numFmtId="0" fontId="3" fillId="0" borderId="0" xfId="0" applyFont="1" applyBorder="1" applyAlignment="1">
      <alignment horizontal="right" vertical="center"/>
    </xf>
    <xf numFmtId="38" fontId="3" fillId="0" borderId="0" xfId="1" applyFont="1" applyBorder="1">
      <alignment vertical="center"/>
    </xf>
    <xf numFmtId="38" fontId="5" fillId="0" borderId="0" xfId="1" applyFont="1">
      <alignment vertical="center"/>
    </xf>
    <xf numFmtId="0" fontId="5" fillId="0" borderId="0" xfId="0" applyFont="1">
      <alignment vertical="center"/>
    </xf>
    <xf numFmtId="0" fontId="3" fillId="0" borderId="0" xfId="0" applyFont="1" applyFill="1">
      <alignment vertical="center"/>
    </xf>
    <xf numFmtId="0" fontId="6" fillId="0" borderId="0" xfId="0" applyFont="1">
      <alignment vertical="center"/>
    </xf>
    <xf numFmtId="0" fontId="5" fillId="0" borderId="0" xfId="0" applyFont="1" applyAlignment="1">
      <alignment vertical="center"/>
    </xf>
    <xf numFmtId="0" fontId="0" fillId="2" borderId="0" xfId="0" applyFill="1">
      <alignment vertical="center"/>
    </xf>
    <xf numFmtId="0" fontId="6" fillId="0" borderId="0" xfId="0" applyFont="1" applyBorder="1" applyAlignment="1">
      <alignment vertical="center"/>
    </xf>
    <xf numFmtId="0" fontId="8" fillId="0" borderId="0" xfId="0" applyFont="1">
      <alignment vertical="center"/>
    </xf>
    <xf numFmtId="0" fontId="5" fillId="0" borderId="0" xfId="0" applyFont="1" applyBorder="1">
      <alignment vertical="center"/>
    </xf>
    <xf numFmtId="38" fontId="3" fillId="0" borderId="0" xfId="0" applyNumberFormat="1" applyFont="1">
      <alignment vertical="center"/>
    </xf>
    <xf numFmtId="38" fontId="4" fillId="3" borderId="35" xfId="1" applyFont="1" applyFill="1" applyBorder="1" applyAlignment="1">
      <alignment horizontal="center" vertical="center" wrapText="1"/>
    </xf>
    <xf numFmtId="38" fontId="4" fillId="3" borderId="7" xfId="1" applyFont="1" applyFill="1" applyBorder="1" applyAlignment="1">
      <alignment horizontal="center" vertical="center" wrapText="1"/>
    </xf>
    <xf numFmtId="38" fontId="4" fillId="3" borderId="8" xfId="1" applyFont="1" applyFill="1" applyBorder="1" applyAlignment="1">
      <alignment horizontal="center" vertical="center" wrapText="1"/>
    </xf>
    <xf numFmtId="0" fontId="5" fillId="0" borderId="0" xfId="0" applyFont="1" applyFill="1">
      <alignment vertical="center"/>
    </xf>
    <xf numFmtId="0" fontId="8" fillId="0" borderId="0" xfId="0" applyFont="1" applyFill="1">
      <alignment vertical="center"/>
    </xf>
    <xf numFmtId="0" fontId="6" fillId="0" borderId="0" xfId="0" applyFont="1" applyFill="1" applyAlignment="1">
      <alignment horizontal="center" vertical="center"/>
    </xf>
    <xf numFmtId="0" fontId="11" fillId="0" borderId="0" xfId="0" applyFont="1" applyFill="1" applyAlignment="1">
      <alignment vertical="center"/>
    </xf>
    <xf numFmtId="0" fontId="11" fillId="0" borderId="0" xfId="0" applyFont="1">
      <alignment vertical="center"/>
    </xf>
    <xf numFmtId="0" fontId="5" fillId="0" borderId="34" xfId="0" applyFont="1" applyBorder="1">
      <alignment vertical="center"/>
    </xf>
    <xf numFmtId="0" fontId="6" fillId="3" borderId="36" xfId="0" applyFont="1" applyFill="1" applyBorder="1" applyAlignment="1">
      <alignment horizontal="center" vertical="center"/>
    </xf>
    <xf numFmtId="0" fontId="6" fillId="0" borderId="18" xfId="0" applyFont="1" applyBorder="1" applyAlignment="1">
      <alignment horizontal="left" vertical="center"/>
    </xf>
    <xf numFmtId="0" fontId="6" fillId="0" borderId="2" xfId="0" applyFont="1" applyBorder="1" applyAlignment="1">
      <alignment horizontal="left" vertical="center"/>
    </xf>
    <xf numFmtId="0" fontId="6" fillId="0" borderId="19" xfId="0" applyFont="1" applyBorder="1" applyAlignment="1">
      <alignment horizontal="left" vertical="center"/>
    </xf>
    <xf numFmtId="0" fontId="6" fillId="0" borderId="2" xfId="0" applyFont="1" applyBorder="1" applyAlignment="1">
      <alignment horizontal="left" vertical="center" wrapText="1"/>
    </xf>
    <xf numFmtId="0" fontId="8" fillId="0" borderId="1" xfId="0" applyFont="1" applyFill="1" applyBorder="1" applyAlignment="1">
      <alignment horizontal="center" vertical="center"/>
    </xf>
    <xf numFmtId="0" fontId="8" fillId="0" borderId="2" xfId="0" applyFont="1" applyFill="1" applyBorder="1">
      <alignment vertical="center"/>
    </xf>
    <xf numFmtId="0" fontId="16" fillId="0" borderId="0" xfId="0" applyFont="1" applyFill="1">
      <alignment vertical="center"/>
    </xf>
    <xf numFmtId="0" fontId="17" fillId="0" borderId="0" xfId="0" applyFont="1" applyFill="1">
      <alignment vertical="center"/>
    </xf>
    <xf numFmtId="0" fontId="17" fillId="0" borderId="0" xfId="0" applyFont="1" applyFill="1" applyBorder="1" applyAlignment="1">
      <alignment horizontal="left" vertical="center" wrapText="1"/>
    </xf>
    <xf numFmtId="0" fontId="17" fillId="0" borderId="0" xfId="0" applyFont="1" applyFill="1" applyAlignment="1">
      <alignment horizontal="center" vertical="center" wrapText="1"/>
    </xf>
    <xf numFmtId="0" fontId="18" fillId="0" borderId="0" xfId="0" applyFont="1" applyFill="1" applyAlignment="1">
      <alignment horizontal="center" vertical="center" wrapText="1"/>
    </xf>
    <xf numFmtId="0" fontId="18" fillId="0" borderId="0" xfId="0" applyFont="1" applyFill="1" applyAlignment="1">
      <alignment horizontal="left" vertical="center"/>
    </xf>
    <xf numFmtId="0" fontId="18" fillId="0" borderId="0" xfId="0" applyFont="1" applyFill="1">
      <alignment vertical="center"/>
    </xf>
    <xf numFmtId="38" fontId="17" fillId="0" borderId="0" xfId="1" applyFont="1" applyFill="1" applyBorder="1" applyAlignment="1">
      <alignment horizontal="right" vertical="center"/>
    </xf>
    <xf numFmtId="38" fontId="18" fillId="0" borderId="0" xfId="1" applyFont="1" applyFill="1" applyBorder="1" applyAlignment="1">
      <alignment horizontal="right" vertical="center"/>
    </xf>
    <xf numFmtId="0" fontId="18" fillId="0" borderId="0" xfId="0" applyFont="1" applyFill="1" applyBorder="1" applyAlignment="1">
      <alignment horizontal="center" vertical="center"/>
    </xf>
    <xf numFmtId="0" fontId="18" fillId="0" borderId="0" xfId="0" applyFont="1" applyFill="1" applyBorder="1" applyAlignment="1">
      <alignment horizontal="left" vertical="center"/>
    </xf>
    <xf numFmtId="38" fontId="18" fillId="0" borderId="0" xfId="1" applyFont="1" applyFill="1" applyBorder="1" applyAlignment="1">
      <alignment horizontal="left" vertical="top" wrapText="1"/>
    </xf>
    <xf numFmtId="176" fontId="16" fillId="0" borderId="0" xfId="1" applyNumberFormat="1" applyFont="1" applyFill="1" applyBorder="1" applyAlignment="1">
      <alignment horizontal="right" vertical="center"/>
    </xf>
    <xf numFmtId="38" fontId="16" fillId="0" borderId="0" xfId="1" applyFont="1" applyFill="1" applyBorder="1" applyAlignment="1">
      <alignment horizontal="right" vertical="center"/>
    </xf>
    <xf numFmtId="0" fontId="19" fillId="0" borderId="0" xfId="0" applyFont="1" applyFill="1" applyBorder="1" applyAlignment="1">
      <alignment horizontal="center" vertical="center"/>
    </xf>
    <xf numFmtId="176" fontId="16" fillId="7" borderId="0" xfId="1" applyNumberFormat="1" applyFont="1" applyFill="1" applyBorder="1" applyAlignment="1">
      <alignment horizontal="right" vertical="center"/>
    </xf>
    <xf numFmtId="38" fontId="16" fillId="7" borderId="0" xfId="1" applyFont="1" applyFill="1" applyBorder="1" applyAlignment="1">
      <alignment horizontal="right" vertical="center"/>
    </xf>
    <xf numFmtId="176" fontId="20" fillId="7" borderId="0" xfId="1" applyNumberFormat="1" applyFont="1" applyFill="1" applyBorder="1" applyAlignment="1">
      <alignment horizontal="right" vertical="center"/>
    </xf>
    <xf numFmtId="38" fontId="20" fillId="7" borderId="0" xfId="1" applyFont="1" applyFill="1" applyBorder="1" applyAlignment="1">
      <alignment horizontal="right" vertical="center"/>
    </xf>
    <xf numFmtId="38" fontId="22" fillId="0" borderId="44" xfId="1" applyFont="1" applyFill="1" applyBorder="1" applyAlignment="1">
      <alignment horizontal="center" vertical="center"/>
    </xf>
    <xf numFmtId="38" fontId="22" fillId="0" borderId="2" xfId="1" applyFont="1" applyFill="1" applyBorder="1" applyAlignment="1">
      <alignment horizontal="center" vertical="center"/>
    </xf>
    <xf numFmtId="38" fontId="22" fillId="0" borderId="45" xfId="1" applyFont="1" applyFill="1" applyBorder="1" applyAlignment="1">
      <alignment horizontal="center" vertical="center"/>
    </xf>
    <xf numFmtId="176" fontId="20" fillId="7" borderId="47" xfId="1" applyNumberFormat="1" applyFont="1" applyFill="1" applyBorder="1" applyAlignment="1">
      <alignment horizontal="right" vertical="center"/>
    </xf>
    <xf numFmtId="38" fontId="20" fillId="7" borderId="47" xfId="1" applyFont="1" applyFill="1" applyBorder="1" applyAlignment="1">
      <alignment horizontal="right" vertical="center"/>
    </xf>
    <xf numFmtId="0" fontId="18" fillId="0" borderId="1" xfId="0" applyFont="1" applyFill="1" applyBorder="1" applyAlignment="1">
      <alignment horizontal="center" vertical="center"/>
    </xf>
    <xf numFmtId="0" fontId="16" fillId="9" borderId="7" xfId="0" applyFont="1" applyFill="1" applyBorder="1" applyAlignment="1">
      <alignment horizontal="left" vertical="center" wrapText="1"/>
    </xf>
    <xf numFmtId="0" fontId="16" fillId="8" borderId="7" xfId="0" applyFont="1" applyFill="1" applyBorder="1" applyAlignment="1">
      <alignment vertical="center" wrapText="1"/>
    </xf>
    <xf numFmtId="0" fontId="16" fillId="9" borderId="48" xfId="0" applyFont="1" applyFill="1" applyBorder="1" applyAlignment="1">
      <alignment horizontal="left" vertical="center" wrapText="1"/>
    </xf>
    <xf numFmtId="0" fontId="16" fillId="8" borderId="48" xfId="0" applyFont="1" applyFill="1" applyBorder="1" applyAlignment="1">
      <alignment vertical="center" wrapText="1"/>
    </xf>
    <xf numFmtId="38" fontId="20" fillId="7" borderId="1" xfId="1" applyFont="1" applyFill="1" applyBorder="1" applyAlignment="1">
      <alignment horizontal="right" vertical="center"/>
    </xf>
    <xf numFmtId="0" fontId="20" fillId="0" borderId="0" xfId="0" applyFont="1" applyFill="1">
      <alignment vertical="center"/>
    </xf>
    <xf numFmtId="38" fontId="20" fillId="0" borderId="47" xfId="1" applyFont="1" applyFill="1" applyBorder="1" applyAlignment="1">
      <alignment horizontal="right" vertical="center"/>
    </xf>
    <xf numFmtId="38" fontId="20" fillId="0" borderId="1" xfId="1" applyFont="1" applyFill="1" applyBorder="1" applyAlignment="1">
      <alignment horizontal="right" vertical="center"/>
    </xf>
    <xf numFmtId="0" fontId="20" fillId="9" borderId="48" xfId="0" applyFont="1" applyFill="1" applyBorder="1" applyAlignment="1">
      <alignment horizontal="left" vertical="center" wrapText="1"/>
    </xf>
    <xf numFmtId="0" fontId="20" fillId="8" borderId="48" xfId="0" applyFont="1" applyFill="1" applyBorder="1" applyAlignment="1">
      <alignment vertical="center" wrapText="1"/>
    </xf>
    <xf numFmtId="0" fontId="16" fillId="7" borderId="0" xfId="0" applyFont="1" applyFill="1">
      <alignment vertical="center"/>
    </xf>
    <xf numFmtId="0" fontId="18" fillId="0" borderId="1" xfId="0" applyFont="1" applyFill="1" applyBorder="1" applyAlignment="1">
      <alignment horizontal="center" vertical="center" wrapText="1"/>
    </xf>
    <xf numFmtId="38" fontId="22" fillId="0" borderId="44" xfId="1" applyFont="1" applyFill="1" applyBorder="1" applyAlignment="1">
      <alignment horizontal="center" vertical="center" shrinkToFit="1"/>
    </xf>
    <xf numFmtId="38" fontId="22" fillId="0" borderId="42" xfId="1" applyFont="1" applyFill="1" applyBorder="1" applyAlignment="1">
      <alignment horizontal="center" vertical="center"/>
    </xf>
    <xf numFmtId="38" fontId="20" fillId="7" borderId="48" xfId="1" applyFont="1" applyFill="1" applyBorder="1" applyAlignment="1">
      <alignment horizontal="right" vertical="center"/>
    </xf>
    <xf numFmtId="38" fontId="20" fillId="7" borderId="7" xfId="1" applyFont="1" applyFill="1" applyBorder="1" applyAlignment="1">
      <alignment horizontal="right" vertical="center"/>
    </xf>
    <xf numFmtId="0" fontId="20" fillId="7" borderId="7" xfId="0" applyFont="1" applyFill="1" applyBorder="1" applyAlignment="1">
      <alignment horizontal="center" vertical="center" wrapText="1"/>
    </xf>
    <xf numFmtId="0" fontId="16" fillId="9" borderId="48" xfId="0" applyFont="1" applyFill="1" applyBorder="1" applyAlignment="1">
      <alignment horizontal="center" vertical="center"/>
    </xf>
    <xf numFmtId="0" fontId="16" fillId="8" borderId="48" xfId="0" applyFont="1" applyFill="1" applyBorder="1" applyAlignment="1">
      <alignment horizontal="center" vertical="center"/>
    </xf>
    <xf numFmtId="0" fontId="16" fillId="9" borderId="48" xfId="0" applyFont="1" applyFill="1" applyBorder="1" applyAlignment="1">
      <alignment vertical="top"/>
    </xf>
    <xf numFmtId="0" fontId="16" fillId="8" borderId="48" xfId="0" applyFont="1" applyFill="1" applyBorder="1" applyAlignment="1">
      <alignment vertical="top"/>
    </xf>
    <xf numFmtId="0" fontId="20" fillId="9" borderId="25" xfId="0" applyFont="1" applyFill="1" applyBorder="1">
      <alignment vertical="center"/>
    </xf>
    <xf numFmtId="0" fontId="16" fillId="9" borderId="45" xfId="0" applyFont="1" applyFill="1" applyBorder="1">
      <alignment vertical="center"/>
    </xf>
    <xf numFmtId="0" fontId="16" fillId="8" borderId="42" xfId="0" applyFont="1" applyFill="1" applyBorder="1">
      <alignment vertical="center"/>
    </xf>
    <xf numFmtId="0" fontId="20" fillId="8" borderId="3" xfId="0" applyFont="1" applyFill="1" applyBorder="1">
      <alignment vertical="center"/>
    </xf>
    <xf numFmtId="0" fontId="20" fillId="8" borderId="46" xfId="0" applyFont="1" applyFill="1" applyBorder="1" applyAlignment="1">
      <alignment horizontal="right" vertical="center"/>
    </xf>
    <xf numFmtId="0" fontId="20" fillId="8" borderId="46" xfId="0" applyFont="1" applyFill="1" applyBorder="1">
      <alignment vertical="center"/>
    </xf>
    <xf numFmtId="0" fontId="12" fillId="8" borderId="46" xfId="0" applyFont="1" applyFill="1" applyBorder="1">
      <alignment vertical="center"/>
    </xf>
    <xf numFmtId="0" fontId="25" fillId="8" borderId="45" xfId="0" applyFont="1" applyFill="1" applyBorder="1">
      <alignment vertical="center"/>
    </xf>
    <xf numFmtId="0" fontId="26" fillId="0" borderId="0" xfId="0" applyFont="1" applyFill="1">
      <alignment vertical="center"/>
    </xf>
    <xf numFmtId="0" fontId="27" fillId="0" borderId="0" xfId="0" applyFont="1" applyFill="1">
      <alignment vertical="center"/>
    </xf>
    <xf numFmtId="0" fontId="28" fillId="0" borderId="0" xfId="0" applyFont="1" applyFill="1">
      <alignment vertical="center"/>
    </xf>
    <xf numFmtId="0" fontId="29" fillId="0" borderId="0" xfId="0" applyFont="1" applyFill="1">
      <alignment vertical="center"/>
    </xf>
    <xf numFmtId="0" fontId="12" fillId="0" borderId="0" xfId="0" applyFont="1" applyFill="1">
      <alignment vertical="center"/>
    </xf>
    <xf numFmtId="0" fontId="30" fillId="0" borderId="0" xfId="0" applyFont="1" applyFill="1">
      <alignment vertical="center"/>
    </xf>
    <xf numFmtId="0" fontId="35" fillId="0" borderId="0" xfId="2" applyFont="1">
      <alignment vertical="center"/>
    </xf>
    <xf numFmtId="0" fontId="34" fillId="0" borderId="0" xfId="2">
      <alignment vertical="center"/>
    </xf>
    <xf numFmtId="0" fontId="37" fillId="0" borderId="0" xfId="2" applyFont="1">
      <alignment vertical="center"/>
    </xf>
    <xf numFmtId="0" fontId="35" fillId="0" borderId="1" xfId="2" applyFont="1" applyBorder="1">
      <alignment vertical="center"/>
    </xf>
    <xf numFmtId="0" fontId="34" fillId="0" borderId="0" xfId="2" applyAlignment="1">
      <alignment horizontal="center" vertical="center"/>
    </xf>
    <xf numFmtId="0" fontId="34" fillId="0" borderId="0" xfId="2" applyAlignment="1">
      <alignment horizontal="center" vertical="center" shrinkToFit="1"/>
    </xf>
    <xf numFmtId="0" fontId="34" fillId="0" borderId="0" xfId="2" applyAlignment="1">
      <alignment vertical="center" shrinkToFit="1"/>
    </xf>
    <xf numFmtId="177" fontId="34" fillId="0" borderId="0" xfId="2" applyNumberFormat="1">
      <alignment vertical="center"/>
    </xf>
    <xf numFmtId="0" fontId="40" fillId="0" borderId="0" xfId="2" applyFont="1" applyBorder="1">
      <alignment vertical="center"/>
    </xf>
    <xf numFmtId="0" fontId="34" fillId="0" borderId="0" xfId="2" applyFill="1">
      <alignment vertical="center"/>
    </xf>
    <xf numFmtId="0" fontId="8" fillId="3" borderId="53" xfId="0" applyFont="1" applyFill="1" applyBorder="1" applyAlignment="1">
      <alignment horizontal="center" vertical="center"/>
    </xf>
    <xf numFmtId="38" fontId="3" fillId="0" borderId="27" xfId="1" applyFont="1" applyFill="1" applyBorder="1" applyAlignment="1">
      <alignment horizontal="right" vertical="center" shrinkToFit="1"/>
    </xf>
    <xf numFmtId="38" fontId="3" fillId="0" borderId="2" xfId="1" applyFont="1" applyFill="1" applyBorder="1" applyAlignment="1">
      <alignment horizontal="right" vertical="center" shrinkToFit="1"/>
    </xf>
    <xf numFmtId="38" fontId="3" fillId="0" borderId="16" xfId="1" applyFont="1" applyFill="1" applyBorder="1" applyAlignment="1">
      <alignment horizontal="right" vertical="center" shrinkToFit="1"/>
    </xf>
    <xf numFmtId="38" fontId="3" fillId="0" borderId="32" xfId="1" applyFont="1" applyFill="1" applyBorder="1" applyAlignment="1">
      <alignment horizontal="right" vertical="center" shrinkToFit="1"/>
    </xf>
    <xf numFmtId="0" fontId="35" fillId="0" borderId="1" xfId="2" applyFont="1" applyBorder="1" applyAlignment="1">
      <alignment vertical="center" wrapText="1"/>
    </xf>
    <xf numFmtId="0" fontId="34" fillId="0" borderId="1" xfId="2" applyBorder="1">
      <alignment vertical="center"/>
    </xf>
    <xf numFmtId="0" fontId="40" fillId="0" borderId="0" xfId="4" applyFont="1" applyBorder="1" applyAlignment="1">
      <alignment vertical="center"/>
    </xf>
    <xf numFmtId="178" fontId="42" fillId="0" borderId="0" xfId="4" applyNumberFormat="1" applyFont="1" applyBorder="1" applyAlignment="1">
      <alignment vertical="center"/>
    </xf>
    <xf numFmtId="0" fontId="40" fillId="0" borderId="42" xfId="4" applyFont="1" applyBorder="1" applyAlignment="1">
      <alignment vertical="center" wrapText="1"/>
    </xf>
    <xf numFmtId="0" fontId="45" fillId="0" borderId="0" xfId="4" applyFont="1" applyFill="1" applyBorder="1" applyAlignment="1">
      <alignment vertical="center"/>
    </xf>
    <xf numFmtId="0" fontId="46" fillId="0" borderId="0" xfId="4" applyFont="1" applyBorder="1" applyAlignment="1">
      <alignment vertical="center"/>
    </xf>
    <xf numFmtId="0" fontId="45" fillId="0" borderId="0" xfId="4" applyFont="1" applyFill="1" applyBorder="1" applyAlignment="1">
      <alignment horizontal="center" vertical="center"/>
    </xf>
    <xf numFmtId="0" fontId="47" fillId="0" borderId="0" xfId="2" applyFont="1" applyAlignment="1">
      <alignment horizontal="justify" vertical="center"/>
    </xf>
    <xf numFmtId="0" fontId="2" fillId="0" borderId="0" xfId="6">
      <alignment vertical="center"/>
    </xf>
    <xf numFmtId="0" fontId="49" fillId="0" borderId="0" xfId="6" applyFont="1">
      <alignment vertical="center"/>
    </xf>
    <xf numFmtId="0" fontId="37" fillId="0" borderId="0" xfId="0" applyFont="1">
      <alignment vertical="center"/>
    </xf>
    <xf numFmtId="0" fontId="35" fillId="0" borderId="1" xfId="0" applyFont="1" applyBorder="1" applyAlignment="1">
      <alignment vertical="center" wrapText="1"/>
    </xf>
    <xf numFmtId="0" fontId="0" fillId="0" borderId="0" xfId="0" applyFill="1" applyBorder="1">
      <alignment vertical="center"/>
    </xf>
    <xf numFmtId="0" fontId="8" fillId="0" borderId="0" xfId="0" applyFont="1" applyAlignment="1">
      <alignment horizontal="left" vertical="center" wrapText="1"/>
    </xf>
    <xf numFmtId="58" fontId="2" fillId="0" borderId="0" xfId="6" applyNumberFormat="1">
      <alignment vertical="center"/>
    </xf>
    <xf numFmtId="179" fontId="2" fillId="0" borderId="0" xfId="6" applyNumberFormat="1">
      <alignment vertical="center"/>
    </xf>
    <xf numFmtId="0" fontId="50" fillId="0" borderId="0" xfId="6" applyFont="1">
      <alignment vertical="center"/>
    </xf>
    <xf numFmtId="38" fontId="41" fillId="4" borderId="56" xfId="1" applyFont="1" applyFill="1" applyBorder="1" applyProtection="1">
      <alignment vertical="center"/>
      <protection locked="0"/>
    </xf>
    <xf numFmtId="38" fontId="41" fillId="4" borderId="54" xfId="1" applyFont="1" applyFill="1" applyBorder="1" applyProtection="1">
      <alignment vertical="center"/>
      <protection locked="0"/>
    </xf>
    <xf numFmtId="38" fontId="41" fillId="4" borderId="58" xfId="1" applyFont="1" applyFill="1" applyBorder="1" applyProtection="1">
      <alignment vertical="center"/>
      <protection locked="0"/>
    </xf>
    <xf numFmtId="38" fontId="41" fillId="4" borderId="55" xfId="1" applyFont="1" applyFill="1" applyBorder="1" applyProtection="1">
      <alignment vertical="center"/>
      <protection locked="0"/>
    </xf>
    <xf numFmtId="0" fontId="8" fillId="4" borderId="1" xfId="0" applyFont="1" applyFill="1" applyBorder="1" applyAlignment="1" applyProtection="1">
      <alignment horizontal="center" vertical="center"/>
      <protection locked="0"/>
    </xf>
    <xf numFmtId="58" fontId="34" fillId="11" borderId="1" xfId="2" applyNumberFormat="1" applyFill="1" applyBorder="1" applyAlignment="1" applyProtection="1">
      <alignment horizontal="left" vertical="center" wrapText="1"/>
      <protection locked="0"/>
    </xf>
    <xf numFmtId="0" fontId="34" fillId="11" borderId="1" xfId="2" applyFill="1" applyBorder="1" applyAlignment="1" applyProtection="1">
      <alignment vertical="center" wrapText="1"/>
      <protection locked="0"/>
    </xf>
    <xf numFmtId="0" fontId="38" fillId="11" borderId="1" xfId="3" applyFill="1" applyBorder="1" applyAlignment="1" applyProtection="1">
      <alignment vertical="center" wrapText="1"/>
      <protection locked="0"/>
    </xf>
    <xf numFmtId="0" fontId="34" fillId="11" borderId="1" xfId="2" applyFill="1" applyBorder="1" applyAlignment="1" applyProtection="1">
      <alignment horizontal="left" vertical="center" wrapText="1"/>
      <protection locked="0"/>
    </xf>
    <xf numFmtId="0" fontId="52" fillId="11" borderId="1" xfId="0" applyFont="1" applyFill="1" applyBorder="1" applyAlignment="1" applyProtection="1">
      <alignment vertical="center" wrapText="1"/>
      <protection locked="0"/>
    </xf>
    <xf numFmtId="38" fontId="34" fillId="11" borderId="1" xfId="1" applyFont="1" applyFill="1" applyBorder="1" applyAlignment="1" applyProtection="1">
      <alignment vertical="center" wrapText="1"/>
      <protection locked="0"/>
    </xf>
    <xf numFmtId="38" fontId="34" fillId="0" borderId="1" xfId="1" applyFont="1" applyFill="1" applyBorder="1" applyAlignment="1" applyProtection="1">
      <alignment horizontal="left" vertical="center" wrapText="1"/>
    </xf>
    <xf numFmtId="0" fontId="8" fillId="13" borderId="1" xfId="0" applyFont="1" applyFill="1" applyBorder="1" applyAlignment="1">
      <alignment horizontal="center" vertical="center"/>
    </xf>
    <xf numFmtId="38" fontId="4" fillId="13" borderId="22" xfId="1" applyFont="1" applyFill="1" applyBorder="1" applyAlignment="1">
      <alignment horizontal="center" vertical="center" wrapText="1"/>
    </xf>
    <xf numFmtId="38" fontId="3" fillId="13" borderId="6" xfId="1" applyFont="1" applyFill="1" applyBorder="1" applyAlignment="1">
      <alignment horizontal="right" vertical="center" shrinkToFit="1"/>
    </xf>
    <xf numFmtId="38" fontId="3" fillId="13" borderId="38" xfId="1" applyFont="1" applyFill="1" applyBorder="1" applyAlignment="1">
      <alignment horizontal="right" vertical="center" shrinkToFit="1"/>
    </xf>
    <xf numFmtId="0" fontId="45" fillId="0" borderId="0" xfId="4" applyFont="1" applyFill="1" applyBorder="1" applyAlignment="1">
      <alignment horizontal="left" vertical="center" wrapText="1"/>
    </xf>
    <xf numFmtId="0" fontId="40" fillId="0" borderId="0" xfId="4" applyFont="1" applyBorder="1" applyAlignment="1">
      <alignment horizontal="left" vertical="center" wrapText="1"/>
    </xf>
    <xf numFmtId="0" fontId="8" fillId="0" borderId="1" xfId="0" applyFont="1" applyBorder="1" applyAlignment="1">
      <alignment horizontal="center" vertical="center"/>
    </xf>
    <xf numFmtId="0" fontId="6" fillId="0" borderId="61" xfId="0" applyFont="1" applyFill="1" applyBorder="1" applyAlignment="1">
      <alignment horizontal="center" vertical="center"/>
    </xf>
    <xf numFmtId="0" fontId="6" fillId="0" borderId="62" xfId="0" applyFont="1" applyFill="1" applyBorder="1" applyAlignment="1">
      <alignment horizontal="center" vertical="center"/>
    </xf>
    <xf numFmtId="0" fontId="6" fillId="0" borderId="0" xfId="0" applyFont="1" applyFill="1">
      <alignment vertical="center"/>
    </xf>
    <xf numFmtId="0" fontId="59" fillId="4" borderId="5" xfId="0" applyFont="1" applyFill="1" applyBorder="1" applyAlignment="1">
      <alignment horizontal="right" vertical="center" shrinkToFit="1"/>
    </xf>
    <xf numFmtId="14" fontId="59" fillId="4" borderId="1" xfId="0" applyNumberFormat="1" applyFont="1" applyFill="1" applyBorder="1" applyAlignment="1">
      <alignment vertical="center" shrinkToFit="1"/>
    </xf>
    <xf numFmtId="14" fontId="59" fillId="4" borderId="6" xfId="0" applyNumberFormat="1" applyFont="1" applyFill="1" applyBorder="1" applyAlignment="1">
      <alignment vertical="center" shrinkToFit="1"/>
    </xf>
    <xf numFmtId="0" fontId="59" fillId="4" borderId="37" xfId="0" applyFont="1" applyFill="1" applyBorder="1" applyAlignment="1">
      <alignment horizontal="right" vertical="center" shrinkToFit="1"/>
    </xf>
    <xf numFmtId="0" fontId="8" fillId="0" borderId="59" xfId="0" applyFont="1" applyBorder="1" applyAlignment="1">
      <alignment horizontal="center" vertical="center"/>
    </xf>
    <xf numFmtId="14" fontId="59" fillId="4" borderId="59" xfId="0" applyNumberFormat="1" applyFont="1" applyFill="1" applyBorder="1" applyAlignment="1">
      <alignment vertical="center" shrinkToFit="1"/>
    </xf>
    <xf numFmtId="14" fontId="59" fillId="4" borderId="63" xfId="0" applyNumberFormat="1" applyFont="1" applyFill="1" applyBorder="1" applyAlignment="1">
      <alignment vertical="center" shrinkToFit="1"/>
    </xf>
    <xf numFmtId="0" fontId="37" fillId="0" borderId="43" xfId="0" applyFont="1" applyBorder="1" applyAlignment="1">
      <alignment horizontal="left" vertical="center" wrapText="1"/>
    </xf>
    <xf numFmtId="0" fontId="37" fillId="0" borderId="0" xfId="0" applyFont="1" applyAlignment="1">
      <alignment horizontal="left" vertical="center" wrapText="1" shrinkToFit="1"/>
    </xf>
    <xf numFmtId="0" fontId="8" fillId="0" borderId="25" xfId="0" applyFont="1" applyFill="1" applyBorder="1" applyAlignment="1">
      <alignment horizontal="left" vertical="center"/>
    </xf>
    <xf numFmtId="0" fontId="8" fillId="0" borderId="3" xfId="0" applyFont="1" applyFill="1" applyBorder="1" applyAlignment="1">
      <alignment horizontal="left" vertical="center"/>
    </xf>
    <xf numFmtId="38" fontId="6" fillId="0" borderId="1" xfId="1" applyFont="1" applyFill="1" applyBorder="1" applyAlignment="1">
      <alignment horizontal="center" vertical="center"/>
    </xf>
    <xf numFmtId="0" fontId="6" fillId="0" borderId="16" xfId="0" applyFont="1" applyBorder="1" applyAlignment="1">
      <alignment horizontal="center" vertical="center"/>
    </xf>
    <xf numFmtId="0" fontId="6" fillId="0" borderId="12" xfId="0" applyFont="1" applyBorder="1" applyAlignment="1">
      <alignment horizontal="center" vertical="center"/>
    </xf>
    <xf numFmtId="0" fontId="6" fillId="0" borderId="17" xfId="0" applyFont="1" applyBorder="1" applyAlignment="1">
      <alignment horizontal="center" vertical="center"/>
    </xf>
    <xf numFmtId="38" fontId="6" fillId="0" borderId="1" xfId="1" applyFont="1" applyFill="1" applyBorder="1" applyAlignment="1">
      <alignment horizontal="center" vertical="center" shrinkToFit="1"/>
    </xf>
    <xf numFmtId="0" fontId="8" fillId="13" borderId="1" xfId="0" applyFont="1" applyFill="1" applyBorder="1" applyAlignment="1">
      <alignment horizontal="left"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25" xfId="0" applyFont="1" applyBorder="1" applyAlignment="1">
      <alignment horizontal="center" vertical="center"/>
    </xf>
    <xf numFmtId="0" fontId="8" fillId="0" borderId="3" xfId="0" applyFont="1" applyBorder="1" applyAlignment="1">
      <alignment horizontal="center" vertical="center"/>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41" fillId="4" borderId="57" xfId="0" applyFont="1" applyFill="1" applyBorder="1" applyAlignment="1" applyProtection="1">
      <alignment horizontal="center" vertical="center"/>
      <protection locked="0"/>
    </xf>
    <xf numFmtId="0" fontId="41" fillId="4" borderId="48" xfId="0" applyFont="1" applyFill="1" applyBorder="1" applyAlignment="1" applyProtection="1">
      <alignment horizontal="center" vertical="center"/>
      <protection locked="0"/>
    </xf>
    <xf numFmtId="0" fontId="41" fillId="4" borderId="42" xfId="0" applyFont="1" applyFill="1" applyBorder="1" applyAlignment="1" applyProtection="1">
      <alignment horizontal="center" vertical="center"/>
      <protection locked="0"/>
    </xf>
    <xf numFmtId="0" fontId="10" fillId="6" borderId="1" xfId="0" applyFont="1" applyFill="1" applyBorder="1" applyAlignment="1">
      <alignment horizontal="center" vertical="center" wrapText="1"/>
    </xf>
    <xf numFmtId="0" fontId="10" fillId="6" borderId="1" xfId="0" applyFont="1" applyFill="1" applyBorder="1" applyAlignment="1">
      <alignment horizontal="center" vertical="center"/>
    </xf>
    <xf numFmtId="0" fontId="10" fillId="6" borderId="7" xfId="0" applyFont="1" applyFill="1" applyBorder="1" applyAlignment="1">
      <alignment horizontal="center" vertical="center" wrapText="1"/>
    </xf>
    <xf numFmtId="0" fontId="10" fillId="6" borderId="7" xfId="0" applyFont="1" applyFill="1" applyBorder="1" applyAlignment="1">
      <alignment horizontal="center" vertical="center"/>
    </xf>
    <xf numFmtId="38" fontId="6" fillId="0" borderId="2" xfId="1" applyFont="1" applyFill="1" applyBorder="1" applyAlignment="1">
      <alignment horizontal="left" vertical="center" wrapText="1" shrinkToFit="1"/>
    </xf>
    <xf numFmtId="38" fontId="6" fillId="0" borderId="25" xfId="1" applyFont="1" applyFill="1" applyBorder="1" applyAlignment="1">
      <alignment horizontal="left" vertical="center" wrapText="1" shrinkToFit="1"/>
    </xf>
    <xf numFmtId="38" fontId="6" fillId="0" borderId="3" xfId="1" applyFont="1" applyFill="1" applyBorder="1" applyAlignment="1">
      <alignment horizontal="left" vertical="center" wrapText="1" shrinkToFit="1"/>
    </xf>
    <xf numFmtId="0" fontId="6" fillId="0" borderId="4" xfId="0" applyFont="1" applyBorder="1" applyAlignment="1">
      <alignment horizontal="center" vertical="center"/>
    </xf>
    <xf numFmtId="0" fontId="6" fillId="0" borderId="61" xfId="0" applyFont="1" applyBorder="1" applyAlignment="1">
      <alignment horizontal="center" vertical="center"/>
    </xf>
    <xf numFmtId="0" fontId="41" fillId="4" borderId="35" xfId="0" applyFont="1" applyFill="1" applyBorder="1" applyAlignment="1" applyProtection="1">
      <alignment horizontal="center" vertical="center"/>
      <protection locked="0"/>
    </xf>
    <xf numFmtId="0" fontId="41" fillId="4" borderId="7" xfId="0" applyFont="1" applyFill="1" applyBorder="1" applyAlignment="1" applyProtection="1">
      <alignment horizontal="center" vertical="center"/>
      <protection locked="0"/>
    </xf>
    <xf numFmtId="0" fontId="41" fillId="4" borderId="8" xfId="0" applyFont="1" applyFill="1" applyBorder="1" applyAlignment="1" applyProtection="1">
      <alignment horizontal="center" vertical="center"/>
      <protection locked="0"/>
    </xf>
    <xf numFmtId="0" fontId="41" fillId="4" borderId="27" xfId="0" applyFont="1" applyFill="1" applyBorder="1" applyAlignment="1" applyProtection="1">
      <alignment horizontal="center" vertical="center" wrapText="1"/>
      <protection locked="0"/>
    </xf>
    <xf numFmtId="0" fontId="41" fillId="4" borderId="25" xfId="0" applyFont="1" applyFill="1" applyBorder="1" applyAlignment="1" applyProtection="1">
      <alignment horizontal="center" vertical="center"/>
      <protection locked="0"/>
    </xf>
    <xf numFmtId="0" fontId="41" fillId="4" borderId="27" xfId="0" applyFont="1" applyFill="1" applyBorder="1" applyAlignment="1" applyProtection="1">
      <alignment horizontal="center" vertical="center"/>
      <protection locked="0"/>
    </xf>
    <xf numFmtId="0" fontId="10" fillId="6" borderId="2" xfId="0" applyFont="1" applyFill="1" applyBorder="1" applyAlignment="1">
      <alignment horizontal="center" vertical="center"/>
    </xf>
    <xf numFmtId="0" fontId="10" fillId="6" borderId="25" xfId="0" applyFont="1" applyFill="1" applyBorder="1" applyAlignment="1">
      <alignment horizontal="center" vertical="center"/>
    </xf>
    <xf numFmtId="0" fontId="8" fillId="4" borderId="2" xfId="0" applyFont="1" applyFill="1" applyBorder="1" applyAlignment="1" applyProtection="1">
      <alignment horizontal="left" vertical="center" wrapText="1"/>
      <protection locked="0"/>
    </xf>
    <xf numFmtId="0" fontId="8" fillId="4" borderId="25" xfId="0" applyFont="1" applyFill="1" applyBorder="1" applyAlignment="1" applyProtection="1">
      <alignment horizontal="left" vertical="center" wrapText="1"/>
      <protection locked="0"/>
    </xf>
    <xf numFmtId="0" fontId="8" fillId="4" borderId="29" xfId="0" applyFont="1" applyFill="1" applyBorder="1" applyAlignment="1" applyProtection="1">
      <alignment horizontal="left" vertical="center" wrapText="1"/>
      <protection locked="0"/>
    </xf>
    <xf numFmtId="0" fontId="8" fillId="4" borderId="2" xfId="0" applyNumberFormat="1" applyFont="1" applyFill="1" applyBorder="1" applyAlignment="1" applyProtection="1">
      <alignment horizontal="left" vertical="center" wrapText="1"/>
      <protection locked="0"/>
    </xf>
    <xf numFmtId="0" fontId="8" fillId="4" borderId="25" xfId="0" applyNumberFormat="1" applyFont="1" applyFill="1" applyBorder="1" applyAlignment="1" applyProtection="1">
      <alignment horizontal="left" vertical="center" wrapText="1"/>
      <protection locked="0"/>
    </xf>
    <xf numFmtId="0" fontId="8" fillId="4" borderId="18" xfId="0" applyFont="1" applyFill="1" applyBorder="1" applyAlignment="1" applyProtection="1">
      <alignment horizontal="left" vertical="center" wrapText="1"/>
      <protection locked="0"/>
    </xf>
    <xf numFmtId="0" fontId="8" fillId="4" borderId="20" xfId="0" applyFont="1" applyFill="1" applyBorder="1" applyAlignment="1" applyProtection="1">
      <alignment horizontal="left" vertical="center" wrapText="1"/>
      <protection locked="0"/>
    </xf>
    <xf numFmtId="0" fontId="8" fillId="4" borderId="24" xfId="0" applyFont="1" applyFill="1" applyBorder="1" applyAlignment="1" applyProtection="1">
      <alignment horizontal="left" vertical="center" wrapText="1"/>
      <protection locked="0"/>
    </xf>
    <xf numFmtId="0" fontId="8" fillId="3" borderId="36"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8" fillId="3" borderId="9" xfId="0" applyFont="1" applyFill="1" applyBorder="1" applyAlignment="1">
      <alignment horizontal="center" vertical="center"/>
    </xf>
    <xf numFmtId="0" fontId="10" fillId="6" borderId="8" xfId="0" applyFont="1" applyFill="1" applyBorder="1" applyAlignment="1">
      <alignment horizontal="center" vertical="center"/>
    </xf>
    <xf numFmtId="0" fontId="10" fillId="6" borderId="43"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31" xfId="0" applyFont="1" applyFill="1" applyBorder="1" applyAlignment="1">
      <alignment horizontal="center" vertical="center"/>
    </xf>
    <xf numFmtId="0" fontId="6" fillId="0" borderId="23" xfId="0" applyFont="1" applyBorder="1" applyAlignment="1">
      <alignment horizontal="center" vertical="center"/>
    </xf>
    <xf numFmtId="0" fontId="6" fillId="0" borderId="20" xfId="0" applyFont="1" applyBorder="1" applyAlignment="1">
      <alignment horizontal="center" vertical="center"/>
    </xf>
    <xf numFmtId="0" fontId="6" fillId="0" borderId="24" xfId="0" applyFont="1" applyBorder="1" applyAlignment="1">
      <alignment horizontal="center" vertical="center"/>
    </xf>
    <xf numFmtId="58" fontId="59" fillId="4" borderId="27" xfId="0" applyNumberFormat="1" applyFont="1" applyFill="1" applyBorder="1" applyAlignment="1">
      <alignment horizontal="center" vertical="center" shrinkToFit="1"/>
    </xf>
    <xf numFmtId="58" fontId="59" fillId="4" borderId="25" xfId="0" applyNumberFormat="1" applyFont="1" applyFill="1" applyBorder="1" applyAlignment="1">
      <alignment horizontal="center" vertical="center" shrinkToFit="1"/>
    </xf>
    <xf numFmtId="58" fontId="59" fillId="4" borderId="29" xfId="0" applyNumberFormat="1" applyFont="1" applyFill="1" applyBorder="1" applyAlignment="1">
      <alignment horizontal="center" vertical="center" shrinkToFit="1"/>
    </xf>
    <xf numFmtId="58" fontId="59" fillId="4" borderId="28" xfId="0" applyNumberFormat="1" applyFont="1" applyFill="1" applyBorder="1" applyAlignment="1">
      <alignment horizontal="center" vertical="center" shrinkToFit="1"/>
    </xf>
    <xf numFmtId="58" fontId="59" fillId="4" borderId="26" xfId="0" applyNumberFormat="1" applyFont="1" applyFill="1" applyBorder="1" applyAlignment="1">
      <alignment horizontal="center" vertical="center" shrinkToFit="1"/>
    </xf>
    <xf numFmtId="58" fontId="59" fillId="4" borderId="30" xfId="0" applyNumberFormat="1" applyFont="1" applyFill="1" applyBorder="1" applyAlignment="1">
      <alignment horizontal="center" vertical="center" shrinkToFit="1"/>
    </xf>
    <xf numFmtId="0" fontId="3" fillId="0" borderId="0" xfId="0" applyFont="1" applyAlignment="1">
      <alignment horizontal="right" vertical="center" wrapText="1"/>
    </xf>
    <xf numFmtId="0" fontId="3" fillId="0" borderId="41" xfId="0" applyFont="1" applyBorder="1" applyAlignment="1">
      <alignment horizontal="right" vertical="center" wrapText="1"/>
    </xf>
    <xf numFmtId="38" fontId="6" fillId="0" borderId="2" xfId="1" applyFont="1" applyFill="1" applyBorder="1" applyAlignment="1">
      <alignment horizontal="right" vertical="center" shrinkToFit="1"/>
    </xf>
    <xf numFmtId="38" fontId="6" fillId="0" borderId="3" xfId="1" applyFont="1" applyFill="1" applyBorder="1" applyAlignment="1">
      <alignment horizontal="right" vertical="center" shrinkToFit="1"/>
    </xf>
    <xf numFmtId="0" fontId="6" fillId="3" borderId="18"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6" fillId="3" borderId="20" xfId="0" applyFont="1" applyFill="1" applyBorder="1" applyAlignment="1">
      <alignment horizontal="center" vertical="center" wrapText="1"/>
    </xf>
    <xf numFmtId="38" fontId="6" fillId="0" borderId="27" xfId="1" applyFont="1" applyFill="1" applyBorder="1" applyAlignment="1">
      <alignment horizontal="left" vertical="center" wrapText="1" shrinkToFit="1"/>
    </xf>
    <xf numFmtId="38" fontId="6" fillId="0" borderId="28" xfId="1" applyFont="1" applyFill="1" applyBorder="1" applyAlignment="1">
      <alignment horizontal="left" vertical="center" wrapText="1" shrinkToFit="1"/>
    </xf>
    <xf numFmtId="38" fontId="6" fillId="0" borderId="26" xfId="1" applyFont="1" applyFill="1" applyBorder="1" applyAlignment="1">
      <alignment horizontal="left" vertical="center" wrapText="1" shrinkToFit="1"/>
    </xf>
    <xf numFmtId="38" fontId="6" fillId="0" borderId="60" xfId="1" applyFont="1" applyFill="1" applyBorder="1" applyAlignment="1">
      <alignment horizontal="left" vertical="center" wrapText="1" shrinkToFit="1"/>
    </xf>
    <xf numFmtId="38" fontId="6" fillId="0" borderId="19" xfId="1" applyFont="1" applyFill="1" applyBorder="1" applyAlignment="1">
      <alignment horizontal="left" vertical="center" wrapText="1" shrinkToFit="1"/>
    </xf>
    <xf numFmtId="38" fontId="6" fillId="0" borderId="19" xfId="1" applyFont="1" applyFill="1" applyBorder="1" applyAlignment="1">
      <alignment horizontal="right" vertical="center" shrinkToFit="1"/>
    </xf>
    <xf numFmtId="38" fontId="6" fillId="0" borderId="60" xfId="1" applyFont="1" applyFill="1" applyBorder="1" applyAlignment="1">
      <alignment horizontal="right" vertical="center" shrinkToFit="1"/>
    </xf>
    <xf numFmtId="0" fontId="41" fillId="4" borderId="5" xfId="0" applyFont="1" applyFill="1" applyBorder="1" applyAlignment="1" applyProtection="1">
      <alignment horizontal="center" vertical="center"/>
      <protection locked="0"/>
    </xf>
    <xf numFmtId="0" fontId="41" fillId="4" borderId="1" xfId="0" applyFont="1" applyFill="1" applyBorder="1" applyAlignment="1" applyProtection="1">
      <alignment horizontal="center" vertical="center"/>
      <protection locked="0"/>
    </xf>
    <xf numFmtId="0" fontId="41" fillId="4" borderId="2" xfId="0" applyFont="1" applyFill="1" applyBorder="1" applyAlignment="1" applyProtection="1">
      <alignment horizontal="center" vertical="center"/>
      <protection locked="0"/>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center" vertical="center"/>
    </xf>
    <xf numFmtId="0" fontId="8" fillId="0" borderId="17" xfId="0" applyFont="1" applyBorder="1" applyAlignment="1">
      <alignment horizontal="center" vertical="center"/>
    </xf>
    <xf numFmtId="3" fontId="9" fillId="5" borderId="2" xfId="1" applyNumberFormat="1" applyFont="1" applyFill="1" applyBorder="1" applyAlignment="1">
      <alignment horizontal="right" vertical="center" shrinkToFit="1"/>
    </xf>
    <xf numFmtId="3" fontId="9" fillId="5" borderId="25" xfId="1" applyNumberFormat="1" applyFont="1" applyFill="1" applyBorder="1" applyAlignment="1">
      <alignment horizontal="right" vertical="center" shrinkToFit="1"/>
    </xf>
    <xf numFmtId="38" fontId="9" fillId="3" borderId="18" xfId="1" applyFont="1" applyFill="1" applyBorder="1" applyAlignment="1">
      <alignment horizontal="center" vertical="center" wrapText="1"/>
    </xf>
    <xf numFmtId="38" fontId="9" fillId="3" borderId="20" xfId="1" applyFont="1" applyFill="1" applyBorder="1" applyAlignment="1">
      <alignment horizontal="center" vertical="center" wrapText="1"/>
    </xf>
    <xf numFmtId="38" fontId="6" fillId="2" borderId="2" xfId="1" applyFont="1" applyFill="1" applyBorder="1" applyAlignment="1">
      <alignment horizontal="right" vertical="center" shrinkToFit="1"/>
    </xf>
    <xf numFmtId="38" fontId="6" fillId="2" borderId="3" xfId="1" applyFont="1" applyFill="1" applyBorder="1" applyAlignment="1">
      <alignment horizontal="right" vertical="center" shrinkToFit="1"/>
    </xf>
    <xf numFmtId="38" fontId="6" fillId="3" borderId="18" xfId="1" applyFont="1" applyFill="1" applyBorder="1" applyAlignment="1">
      <alignment horizontal="center" vertical="center" wrapText="1"/>
    </xf>
    <xf numFmtId="38" fontId="6" fillId="3" borderId="31" xfId="1" applyFont="1" applyFill="1" applyBorder="1" applyAlignment="1">
      <alignment horizontal="center" vertical="center" wrapText="1"/>
    </xf>
    <xf numFmtId="38" fontId="6" fillId="0" borderId="39" xfId="1" applyFont="1" applyFill="1" applyBorder="1" applyAlignment="1">
      <alignment horizontal="right" vertical="center" shrinkToFit="1"/>
    </xf>
    <xf numFmtId="38" fontId="6" fillId="0" borderId="40" xfId="1" applyFont="1" applyFill="1" applyBorder="1" applyAlignment="1">
      <alignment horizontal="right" vertical="center" shrinkToFit="1"/>
    </xf>
    <xf numFmtId="0" fontId="6" fillId="3" borderId="18" xfId="0" applyFont="1" applyFill="1" applyBorder="1" applyAlignment="1">
      <alignment horizontal="center" vertical="center"/>
    </xf>
    <xf numFmtId="0" fontId="6" fillId="3" borderId="20" xfId="0" applyFont="1" applyFill="1" applyBorder="1" applyAlignment="1">
      <alignment horizontal="center" vertical="center"/>
    </xf>
    <xf numFmtId="0" fontId="6" fillId="3" borderId="31" xfId="0" applyFont="1" applyFill="1" applyBorder="1" applyAlignment="1">
      <alignment horizontal="center" vertical="center"/>
    </xf>
    <xf numFmtId="38" fontId="6" fillId="4" borderId="32" xfId="1" applyFont="1" applyFill="1" applyBorder="1" applyAlignment="1" applyProtection="1">
      <alignment horizontal="right" vertical="center" shrinkToFit="1"/>
      <protection locked="0"/>
    </xf>
    <xf numFmtId="38" fontId="6" fillId="4" borderId="33" xfId="1" applyFont="1" applyFill="1" applyBorder="1" applyAlignment="1" applyProtection="1">
      <alignment horizontal="right" vertical="center" shrinkToFit="1"/>
      <protection locked="0"/>
    </xf>
    <xf numFmtId="38" fontId="6" fillId="5" borderId="32" xfId="1" applyFont="1" applyFill="1" applyBorder="1" applyAlignment="1">
      <alignment horizontal="right" vertical="center" shrinkToFit="1"/>
    </xf>
    <xf numFmtId="38" fontId="6" fillId="5" borderId="33" xfId="1" applyFont="1" applyFill="1" applyBorder="1" applyAlignment="1">
      <alignment horizontal="right" vertical="center" shrinkToFit="1"/>
    </xf>
    <xf numFmtId="38" fontId="9" fillId="2" borderId="32" xfId="1" applyFont="1" applyFill="1" applyBorder="1" applyAlignment="1">
      <alignment horizontal="right" vertical="center" shrinkToFit="1"/>
    </xf>
    <xf numFmtId="38" fontId="9" fillId="2" borderId="12" xfId="1" applyFont="1" applyFill="1" applyBorder="1" applyAlignment="1">
      <alignment horizontal="right" vertical="center" shrinkToFit="1"/>
    </xf>
    <xf numFmtId="0" fontId="41" fillId="4" borderId="37" xfId="0" applyFont="1" applyFill="1" applyBorder="1" applyAlignment="1" applyProtection="1">
      <alignment horizontal="center" vertical="center"/>
      <protection locked="0"/>
    </xf>
    <xf numFmtId="0" fontId="41" fillId="4" borderId="59" xfId="0" applyFont="1" applyFill="1" applyBorder="1" applyAlignment="1" applyProtection="1">
      <alignment horizontal="center" vertical="center"/>
      <protection locked="0"/>
    </xf>
    <xf numFmtId="0" fontId="41" fillId="4" borderId="19" xfId="0" applyFont="1" applyFill="1" applyBorder="1" applyAlignment="1" applyProtection="1">
      <alignment horizontal="center" vertical="center"/>
      <protection locked="0"/>
    </xf>
    <xf numFmtId="0" fontId="8" fillId="4" borderId="19" xfId="0" applyFont="1" applyFill="1" applyBorder="1" applyAlignment="1" applyProtection="1">
      <alignment horizontal="left" vertical="center" wrapText="1"/>
      <protection locked="0"/>
    </xf>
    <xf numFmtId="0" fontId="8" fillId="4" borderId="26" xfId="0" applyFont="1" applyFill="1" applyBorder="1" applyAlignment="1" applyProtection="1">
      <alignment horizontal="left" vertical="center" wrapText="1"/>
      <protection locked="0"/>
    </xf>
    <xf numFmtId="0" fontId="8" fillId="4" borderId="30" xfId="0" applyFont="1" applyFill="1" applyBorder="1" applyAlignment="1" applyProtection="1">
      <alignment horizontal="left" vertical="center" wrapText="1"/>
      <protection locked="0"/>
    </xf>
    <xf numFmtId="0" fontId="45" fillId="0" borderId="1" xfId="4" applyFont="1" applyFill="1" applyBorder="1" applyAlignment="1">
      <alignment horizontal="center" vertical="center"/>
    </xf>
    <xf numFmtId="0" fontId="45" fillId="0" borderId="7" xfId="4" applyFont="1" applyFill="1" applyBorder="1" applyAlignment="1">
      <alignment horizontal="left" vertical="center"/>
    </xf>
    <xf numFmtId="0" fontId="45" fillId="0" borderId="1" xfId="4" applyFont="1" applyFill="1" applyBorder="1" applyAlignment="1">
      <alignment horizontal="left" vertical="center"/>
    </xf>
    <xf numFmtId="0" fontId="45" fillId="12" borderId="45" xfId="4" applyFont="1" applyFill="1" applyBorder="1" applyAlignment="1" applyProtection="1">
      <alignment horizontal="center" vertical="center"/>
      <protection locked="0"/>
    </xf>
    <xf numFmtId="0" fontId="45" fillId="12" borderId="46" xfId="4" applyFont="1" applyFill="1" applyBorder="1" applyAlignment="1" applyProtection="1">
      <alignment horizontal="center" vertical="center"/>
      <protection locked="0"/>
    </xf>
    <xf numFmtId="0" fontId="45" fillId="12" borderId="44" xfId="4" applyFont="1" applyFill="1" applyBorder="1" applyAlignment="1" applyProtection="1">
      <alignment horizontal="center" vertical="center"/>
      <protection locked="0"/>
    </xf>
    <xf numFmtId="0" fontId="45" fillId="12" borderId="8" xfId="4" applyFont="1" applyFill="1" applyBorder="1" applyAlignment="1" applyProtection="1">
      <alignment horizontal="center" vertical="center"/>
      <protection locked="0"/>
    </xf>
    <xf numFmtId="0" fontId="45" fillId="12" borderId="43" xfId="4" applyFont="1" applyFill="1" applyBorder="1" applyAlignment="1" applyProtection="1">
      <alignment horizontal="center" vertical="center"/>
      <protection locked="0"/>
    </xf>
    <xf numFmtId="0" fontId="45" fillId="12" borderId="21" xfId="4" applyFont="1" applyFill="1" applyBorder="1" applyAlignment="1" applyProtection="1">
      <alignment horizontal="center" vertical="center"/>
      <protection locked="0"/>
    </xf>
    <xf numFmtId="0" fontId="40" fillId="0" borderId="0" xfId="4" applyFont="1" applyBorder="1" applyAlignment="1">
      <alignment horizontal="left" vertical="center" wrapText="1"/>
    </xf>
    <xf numFmtId="0" fontId="43" fillId="12" borderId="45" xfId="4" applyFont="1" applyFill="1" applyBorder="1" applyAlignment="1" applyProtection="1">
      <alignment horizontal="center" vertical="center"/>
      <protection locked="0"/>
    </xf>
    <xf numFmtId="0" fontId="43" fillId="12" borderId="44" xfId="4" applyFont="1" applyFill="1" applyBorder="1" applyAlignment="1" applyProtection="1">
      <alignment horizontal="center" vertical="center"/>
      <protection locked="0"/>
    </xf>
    <xf numFmtId="0" fontId="43" fillId="12" borderId="8" xfId="4" applyFont="1" applyFill="1" applyBorder="1" applyAlignment="1" applyProtection="1">
      <alignment horizontal="center" vertical="center"/>
      <protection locked="0"/>
    </xf>
    <xf numFmtId="0" fontId="43" fillId="12" borderId="21" xfId="4" applyFont="1" applyFill="1" applyBorder="1" applyAlignment="1" applyProtection="1">
      <alignment horizontal="center" vertical="center"/>
      <protection locked="0"/>
    </xf>
    <xf numFmtId="0" fontId="44" fillId="0" borderId="45" xfId="4" applyFont="1" applyBorder="1" applyAlignment="1">
      <alignment horizontal="left" vertical="center" wrapText="1"/>
    </xf>
    <xf numFmtId="0" fontId="40" fillId="0" borderId="46" xfId="4" applyFont="1" applyBorder="1" applyAlignment="1">
      <alignment horizontal="left" vertical="center" wrapText="1"/>
    </xf>
    <xf numFmtId="0" fontId="40" fillId="0" borderId="44" xfId="4" applyFont="1" applyBorder="1" applyAlignment="1">
      <alignment horizontal="left" vertical="center" wrapText="1"/>
    </xf>
    <xf numFmtId="0" fontId="40" fillId="0" borderId="8" xfId="4" applyFont="1" applyBorder="1" applyAlignment="1">
      <alignment horizontal="left" vertical="center" wrapText="1"/>
    </xf>
    <xf numFmtId="0" fontId="40" fillId="0" borderId="43" xfId="4" applyFont="1" applyBorder="1" applyAlignment="1">
      <alignment horizontal="left" vertical="center" wrapText="1"/>
    </xf>
    <xf numFmtId="0" fontId="40" fillId="0" borderId="21" xfId="4" applyFont="1" applyBorder="1" applyAlignment="1">
      <alignment horizontal="left" vertical="center" wrapText="1"/>
    </xf>
    <xf numFmtId="0" fontId="45" fillId="0" borderId="1" xfId="4" applyFont="1" applyFill="1" applyBorder="1" applyAlignment="1">
      <alignment horizontal="center" vertical="center" wrapText="1"/>
    </xf>
    <xf numFmtId="0" fontId="45" fillId="0" borderId="1" xfId="4" applyFont="1" applyFill="1" applyBorder="1" applyAlignment="1">
      <alignment horizontal="left" vertical="center" wrapText="1"/>
    </xf>
    <xf numFmtId="0" fontId="45" fillId="0" borderId="47" xfId="4" applyFont="1" applyFill="1" applyBorder="1" applyAlignment="1">
      <alignment horizontal="center" vertical="center"/>
    </xf>
    <xf numFmtId="0" fontId="45" fillId="0" borderId="48" xfId="4" applyFont="1" applyFill="1" applyBorder="1" applyAlignment="1">
      <alignment horizontal="center" vertical="center"/>
    </xf>
    <xf numFmtId="0" fontId="45" fillId="0" borderId="7" xfId="4" applyFont="1" applyFill="1" applyBorder="1" applyAlignment="1">
      <alignment horizontal="center" vertical="center"/>
    </xf>
    <xf numFmtId="0" fontId="45" fillId="10" borderId="45" xfId="4" applyFont="1" applyFill="1" applyBorder="1" applyAlignment="1" applyProtection="1">
      <alignment horizontal="left" vertical="center"/>
      <protection locked="0"/>
    </xf>
    <xf numFmtId="0" fontId="45" fillId="10" borderId="46" xfId="4" applyFont="1" applyFill="1" applyBorder="1" applyAlignment="1" applyProtection="1">
      <alignment horizontal="left" vertical="center"/>
      <protection locked="0"/>
    </xf>
    <xf numFmtId="0" fontId="45" fillId="10" borderId="44" xfId="4" applyFont="1" applyFill="1" applyBorder="1" applyAlignment="1" applyProtection="1">
      <alignment horizontal="left" vertical="center"/>
      <protection locked="0"/>
    </xf>
    <xf numFmtId="0" fontId="45" fillId="10" borderId="8" xfId="4" applyFont="1" applyFill="1" applyBorder="1" applyAlignment="1" applyProtection="1">
      <alignment horizontal="left" vertical="center"/>
      <protection locked="0"/>
    </xf>
    <xf numFmtId="0" fontId="45" fillId="10" borderId="43" xfId="4" applyFont="1" applyFill="1" applyBorder="1" applyAlignment="1" applyProtection="1">
      <alignment horizontal="left" vertical="center"/>
      <protection locked="0"/>
    </xf>
    <xf numFmtId="0" fontId="45" fillId="10" borderId="21" xfId="4" applyFont="1" applyFill="1" applyBorder="1" applyAlignment="1" applyProtection="1">
      <alignment horizontal="left" vertical="center"/>
      <protection locked="0"/>
    </xf>
    <xf numFmtId="0" fontId="45" fillId="0" borderId="0" xfId="4" applyFont="1" applyFill="1" applyBorder="1" applyAlignment="1">
      <alignment horizontal="left" vertical="center" wrapText="1"/>
    </xf>
    <xf numFmtId="0" fontId="45" fillId="0" borderId="43" xfId="4" applyFont="1" applyFill="1" applyBorder="1" applyAlignment="1">
      <alignment horizontal="left" vertical="center" wrapText="1"/>
    </xf>
    <xf numFmtId="0" fontId="45" fillId="0" borderId="46" xfId="4" applyFont="1" applyFill="1" applyBorder="1" applyAlignment="1">
      <alignment horizontal="left" vertical="center" wrapText="1"/>
    </xf>
    <xf numFmtId="0" fontId="54" fillId="10" borderId="1" xfId="4" applyFont="1" applyFill="1" applyBorder="1" applyAlignment="1" applyProtection="1">
      <alignment horizontal="left" vertical="top" wrapText="1"/>
      <protection locked="0"/>
    </xf>
    <xf numFmtId="0" fontId="54" fillId="10" borderId="1" xfId="4" applyFont="1" applyFill="1" applyBorder="1" applyAlignment="1" applyProtection="1">
      <alignment horizontal="left" vertical="top"/>
      <protection locked="0"/>
    </xf>
    <xf numFmtId="0" fontId="19" fillId="8" borderId="2" xfId="0" applyFont="1" applyFill="1" applyBorder="1" applyAlignment="1">
      <alignment horizontal="center" vertical="center"/>
    </xf>
    <xf numFmtId="0" fontId="19" fillId="8" borderId="25" xfId="0" applyFont="1" applyFill="1" applyBorder="1" applyAlignment="1">
      <alignment horizontal="center" vertical="center"/>
    </xf>
    <xf numFmtId="0" fontId="19" fillId="8" borderId="3" xfId="0" applyFont="1" applyFill="1" applyBorder="1" applyAlignment="1">
      <alignment horizontal="center" vertical="center"/>
    </xf>
    <xf numFmtId="38" fontId="17" fillId="0" borderId="1" xfId="1" applyFont="1" applyFill="1" applyBorder="1" applyAlignment="1">
      <alignment horizontal="left" vertical="top" wrapText="1"/>
    </xf>
    <xf numFmtId="0" fontId="19" fillId="8" borderId="45" xfId="0" applyFont="1" applyFill="1" applyBorder="1" applyAlignment="1">
      <alignment horizontal="center" vertical="center"/>
    </xf>
    <xf numFmtId="0" fontId="19" fillId="8" borderId="46" xfId="0" applyFont="1" applyFill="1" applyBorder="1" applyAlignment="1">
      <alignment horizontal="center" vertical="center"/>
    </xf>
    <xf numFmtId="0" fontId="19" fillId="8" borderId="44" xfId="0" applyFont="1" applyFill="1" applyBorder="1" applyAlignment="1">
      <alignment horizontal="center" vertical="center"/>
    </xf>
    <xf numFmtId="0" fontId="19" fillId="8" borderId="8" xfId="0" applyFont="1" applyFill="1" applyBorder="1" applyAlignment="1">
      <alignment horizontal="center" vertical="center"/>
    </xf>
    <xf numFmtId="0" fontId="19" fillId="8" borderId="43" xfId="0" applyFont="1" applyFill="1" applyBorder="1" applyAlignment="1">
      <alignment horizontal="center" vertical="center"/>
    </xf>
    <xf numFmtId="0" fontId="19" fillId="8" borderId="21" xfId="0" applyFont="1" applyFill="1" applyBorder="1" applyAlignment="1">
      <alignment horizontal="center" vertical="center"/>
    </xf>
    <xf numFmtId="38" fontId="17" fillId="0" borderId="45" xfId="1" applyFont="1" applyFill="1" applyBorder="1" applyAlignment="1">
      <alignment horizontal="left" vertical="top" wrapText="1"/>
    </xf>
    <xf numFmtId="38" fontId="17" fillId="0" borderId="44" xfId="1" applyFont="1" applyFill="1" applyBorder="1" applyAlignment="1">
      <alignment horizontal="left" vertical="top" wrapText="1"/>
    </xf>
    <xf numFmtId="38" fontId="17" fillId="0" borderId="8" xfId="1" applyFont="1" applyFill="1" applyBorder="1" applyAlignment="1">
      <alignment horizontal="left" vertical="top" wrapText="1"/>
    </xf>
    <xf numFmtId="38" fontId="17" fillId="0" borderId="21" xfId="1" applyFont="1" applyFill="1" applyBorder="1" applyAlignment="1">
      <alignment horizontal="left" vertical="top" wrapText="1"/>
    </xf>
    <xf numFmtId="38" fontId="18" fillId="0" borderId="45" xfId="1" applyFont="1" applyFill="1" applyBorder="1" applyAlignment="1">
      <alignment horizontal="left" vertical="top" wrapText="1"/>
    </xf>
    <xf numFmtId="38" fontId="18" fillId="0" borderId="44" xfId="1" applyFont="1" applyFill="1" applyBorder="1" applyAlignment="1">
      <alignment horizontal="left" vertical="top" wrapText="1"/>
    </xf>
    <xf numFmtId="38" fontId="18" fillId="0" borderId="8" xfId="1" applyFont="1" applyFill="1" applyBorder="1" applyAlignment="1">
      <alignment horizontal="left" vertical="top" wrapText="1"/>
    </xf>
    <xf numFmtId="38" fontId="18" fillId="0" borderId="21" xfId="1" applyFont="1" applyFill="1" applyBorder="1" applyAlignment="1">
      <alignment horizontal="left" vertical="top" wrapText="1"/>
    </xf>
    <xf numFmtId="0" fontId="18" fillId="0" borderId="1" xfId="0" applyFont="1" applyFill="1" applyBorder="1" applyAlignment="1">
      <alignment horizontal="left" vertical="center" wrapText="1" shrinkToFit="1"/>
    </xf>
    <xf numFmtId="0" fontId="18" fillId="0" borderId="1" xfId="0" applyFont="1" applyFill="1" applyBorder="1" applyAlignment="1">
      <alignment horizontal="center" vertical="center" wrapText="1"/>
    </xf>
    <xf numFmtId="0" fontId="18" fillId="0" borderId="1" xfId="0" applyFont="1" applyFill="1" applyBorder="1" applyAlignment="1">
      <alignment horizontal="left" vertical="center"/>
    </xf>
    <xf numFmtId="0" fontId="18" fillId="0" borderId="1" xfId="0" applyFont="1" applyFill="1" applyBorder="1" applyAlignment="1">
      <alignment horizontal="center" vertical="center"/>
    </xf>
    <xf numFmtId="0" fontId="18" fillId="0" borderId="1" xfId="0" applyFont="1" applyFill="1" applyBorder="1" applyAlignment="1">
      <alignment vertical="center"/>
    </xf>
    <xf numFmtId="0" fontId="24" fillId="9" borderId="2" xfId="0" applyFont="1" applyFill="1" applyBorder="1" applyAlignment="1">
      <alignment horizontal="left" vertical="center"/>
    </xf>
    <xf numFmtId="0" fontId="24" fillId="9" borderId="25" xfId="0" applyFont="1" applyFill="1" applyBorder="1" applyAlignment="1">
      <alignment horizontal="left" vertical="center"/>
    </xf>
    <xf numFmtId="0" fontId="24" fillId="9" borderId="3" xfId="0" applyFont="1" applyFill="1" applyBorder="1" applyAlignment="1">
      <alignment horizontal="left" vertical="center"/>
    </xf>
    <xf numFmtId="0" fontId="23" fillId="0" borderId="52" xfId="0" applyFont="1" applyFill="1" applyBorder="1" applyAlignment="1">
      <alignment horizontal="center" vertical="top" wrapText="1"/>
    </xf>
    <xf numFmtId="0" fontId="23" fillId="0" borderId="52" xfId="0" applyFont="1" applyFill="1" applyBorder="1" applyAlignment="1">
      <alignment horizontal="center" vertical="top"/>
    </xf>
    <xf numFmtId="0" fontId="23" fillId="0" borderId="51" xfId="0" applyFont="1" applyFill="1" applyBorder="1" applyAlignment="1">
      <alignment horizontal="center" vertical="top"/>
    </xf>
    <xf numFmtId="0" fontId="23" fillId="0" borderId="50" xfId="0" applyFont="1" applyFill="1" applyBorder="1" applyAlignment="1">
      <alignment horizontal="center" vertical="top"/>
    </xf>
    <xf numFmtId="0" fontId="23" fillId="0" borderId="49" xfId="0" applyFont="1" applyFill="1" applyBorder="1" applyAlignment="1">
      <alignment horizontal="center" vertical="top"/>
    </xf>
    <xf numFmtId="0" fontId="20" fillId="7" borderId="1" xfId="0" applyFont="1" applyFill="1" applyBorder="1" applyAlignment="1">
      <alignment horizontal="center" vertical="top" wrapText="1"/>
    </xf>
    <xf numFmtId="0" fontId="19" fillId="0" borderId="2" xfId="0" applyFont="1" applyFill="1" applyBorder="1" applyAlignment="1">
      <alignment horizontal="left" vertical="top" wrapText="1"/>
    </xf>
    <xf numFmtId="0" fontId="19" fillId="0" borderId="25" xfId="0" applyFont="1" applyFill="1" applyBorder="1" applyAlignment="1">
      <alignment horizontal="left" vertical="top" wrapText="1"/>
    </xf>
    <xf numFmtId="0" fontId="24" fillId="0" borderId="45" xfId="0" applyFont="1" applyFill="1" applyBorder="1" applyAlignment="1">
      <alignment horizontal="left" vertical="top" wrapText="1"/>
    </xf>
    <xf numFmtId="0" fontId="24" fillId="0" borderId="44" xfId="0" applyFont="1" applyFill="1" applyBorder="1" applyAlignment="1">
      <alignment horizontal="left" vertical="top" wrapText="1"/>
    </xf>
    <xf numFmtId="0" fontId="24" fillId="0" borderId="8" xfId="0" applyFont="1" applyFill="1" applyBorder="1" applyAlignment="1">
      <alignment horizontal="left" vertical="top" wrapText="1"/>
    </xf>
    <xf numFmtId="0" fontId="24" fillId="0" borderId="21" xfId="0" applyFont="1" applyFill="1" applyBorder="1" applyAlignment="1">
      <alignment horizontal="left" vertical="top" wrapText="1"/>
    </xf>
    <xf numFmtId="0" fontId="24" fillId="0" borderId="1" xfId="0" applyFont="1" applyFill="1" applyBorder="1" applyAlignment="1">
      <alignment horizontal="left" vertical="top"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18" fillId="0" borderId="1" xfId="0" applyFont="1" applyFill="1" applyBorder="1" applyAlignment="1">
      <alignment horizontal="left" vertical="center" shrinkToFit="1"/>
    </xf>
    <xf numFmtId="0" fontId="10" fillId="0" borderId="27" xfId="0" applyFont="1" applyFill="1" applyBorder="1" applyAlignment="1">
      <alignment vertical="center" wrapText="1"/>
    </xf>
    <xf numFmtId="0" fontId="10" fillId="0" borderId="25" xfId="0" applyFont="1" applyFill="1" applyBorder="1" applyAlignment="1">
      <alignment vertical="center" wrapText="1"/>
    </xf>
    <xf numFmtId="0" fontId="10" fillId="0" borderId="29" xfId="0" applyFont="1" applyFill="1" applyBorder="1" applyAlignment="1">
      <alignment vertical="center" wrapText="1"/>
    </xf>
    <xf numFmtId="0" fontId="5" fillId="0" borderId="4" xfId="0" applyFont="1" applyBorder="1" applyAlignment="1">
      <alignment horizontal="center" vertical="center" textRotation="255"/>
    </xf>
    <xf numFmtId="0" fontId="5" fillId="0" borderId="5" xfId="0" applyFont="1" applyBorder="1" applyAlignment="1">
      <alignment horizontal="center" vertical="center" textRotation="255"/>
    </xf>
    <xf numFmtId="0" fontId="5" fillId="0" borderId="37" xfId="0" applyFont="1" applyBorder="1" applyAlignment="1">
      <alignment horizontal="center" vertical="center" textRotation="255"/>
    </xf>
    <xf numFmtId="0" fontId="10" fillId="0" borderId="28" xfId="0" applyFont="1" applyBorder="1" applyAlignment="1">
      <alignment vertical="center" wrapText="1"/>
    </xf>
    <xf numFmtId="0" fontId="10" fillId="0" borderId="26" xfId="0" applyFont="1" applyBorder="1" applyAlignment="1">
      <alignment vertical="center" wrapText="1"/>
    </xf>
    <xf numFmtId="0" fontId="10" fillId="0" borderId="30" xfId="0" applyFont="1" applyBorder="1" applyAlignment="1">
      <alignment vertical="center" wrapText="1"/>
    </xf>
    <xf numFmtId="0" fontId="10" fillId="0" borderId="27" xfId="0" applyFont="1" applyBorder="1" applyAlignment="1">
      <alignment vertical="center" wrapText="1"/>
    </xf>
    <xf numFmtId="0" fontId="10" fillId="0" borderId="25" xfId="0" applyFont="1" applyBorder="1" applyAlignment="1">
      <alignment vertical="center" wrapText="1"/>
    </xf>
    <xf numFmtId="0" fontId="10" fillId="0" borderId="29" xfId="0" applyFont="1" applyBorder="1" applyAlignment="1">
      <alignment vertical="center" wrapText="1"/>
    </xf>
    <xf numFmtId="0" fontId="10" fillId="0" borderId="23" xfId="0" applyFont="1" applyFill="1" applyBorder="1" applyAlignment="1">
      <alignment vertical="center" wrapText="1"/>
    </xf>
    <xf numFmtId="0" fontId="10" fillId="0" borderId="20" xfId="0" applyFont="1" applyFill="1" applyBorder="1" applyAlignment="1">
      <alignment vertical="center" wrapText="1"/>
    </xf>
    <xf numFmtId="0" fontId="10" fillId="0" borderId="24" xfId="0" applyFont="1" applyFill="1" applyBorder="1" applyAlignment="1">
      <alignment vertical="center" wrapText="1"/>
    </xf>
    <xf numFmtId="0" fontId="10" fillId="0" borderId="28" xfId="0" applyFont="1" applyFill="1" applyBorder="1" applyAlignment="1">
      <alignment vertical="center" wrapText="1"/>
    </xf>
    <xf numFmtId="0" fontId="10" fillId="0" borderId="26" xfId="0" applyFont="1" applyFill="1" applyBorder="1" applyAlignment="1">
      <alignment vertical="center" wrapText="1"/>
    </xf>
    <xf numFmtId="0" fontId="10" fillId="0" borderId="30" xfId="0" applyFont="1" applyFill="1" applyBorder="1" applyAlignment="1">
      <alignment vertical="center" wrapText="1"/>
    </xf>
    <xf numFmtId="0" fontId="10" fillId="0" borderId="25" xfId="0" applyFont="1" applyFill="1" applyBorder="1" applyAlignment="1">
      <alignment horizontal="left" vertical="center" wrapText="1"/>
    </xf>
    <xf numFmtId="0" fontId="10" fillId="0" borderId="29" xfId="0" applyFont="1" applyFill="1" applyBorder="1" applyAlignment="1">
      <alignment horizontal="left" vertical="center" wrapText="1"/>
    </xf>
    <xf numFmtId="0" fontId="6" fillId="3" borderId="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11" xfId="0" applyFont="1" applyFill="1" applyBorder="1" applyAlignment="1">
      <alignment horizontal="center" vertical="center"/>
    </xf>
    <xf numFmtId="0" fontId="10" fillId="0" borderId="20"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30" xfId="0" applyFont="1" applyFill="1" applyBorder="1" applyAlignment="1">
      <alignment horizontal="left" vertical="center" wrapText="1"/>
    </xf>
  </cellXfs>
  <cellStyles count="8">
    <cellStyle name="ハイパーリンク" xfId="3" builtinId="8"/>
    <cellStyle name="桁区切り" xfId="1" builtinId="6"/>
    <cellStyle name="桁区切り 3" xfId="7"/>
    <cellStyle name="標準" xfId="0" builtinId="0"/>
    <cellStyle name="標準 2" xfId="2"/>
    <cellStyle name="標準 3" xfId="4"/>
    <cellStyle name="標準 5" xfId="5"/>
    <cellStyle name="標準 6" xfId="6"/>
  </cellStyles>
  <dxfs count="10">
    <dxf>
      <fill>
        <patternFill>
          <bgColor theme="0" tint="-0.499984740745262"/>
        </patternFill>
      </fill>
    </dxf>
    <dxf>
      <fill>
        <patternFill>
          <bgColor theme="1"/>
        </patternFill>
      </fill>
    </dxf>
    <dxf>
      <fill>
        <patternFill>
          <bgColor theme="1"/>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theme="1"/>
        </patternFill>
      </fill>
    </dxf>
  </dxfs>
  <tableStyles count="0" defaultTableStyle="TableStyleMedium2" defaultPivotStyle="PivotStyleLight16"/>
  <colors>
    <mruColors>
      <color rgb="FFCCFFFF"/>
      <color rgb="FFFFFFCC"/>
      <color rgb="FFEAEAEA"/>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304800</xdr:colOff>
          <xdr:row>45</xdr:row>
          <xdr:rowOff>396240</xdr:rowOff>
        </xdr:from>
        <xdr:to>
          <xdr:col>16</xdr:col>
          <xdr:colOff>678180</xdr:colOff>
          <xdr:row>47</xdr:row>
          <xdr:rowOff>68580</xdr:rowOff>
        </xdr:to>
        <xdr:sp macro="" textlink="">
          <xdr:nvSpPr>
            <xdr:cNvPr id="9227" name="Check Box 11" hidden="1">
              <a:extLst>
                <a:ext uri="{63B3BB69-23CF-44E3-9099-C40C66FF867C}">
                  <a14:compatExt spid="_x0000_s9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46</xdr:row>
          <xdr:rowOff>434340</xdr:rowOff>
        </xdr:from>
        <xdr:to>
          <xdr:col>16</xdr:col>
          <xdr:colOff>678180</xdr:colOff>
          <xdr:row>48</xdr:row>
          <xdr:rowOff>68580</xdr:rowOff>
        </xdr:to>
        <xdr:sp macro="" textlink="">
          <xdr:nvSpPr>
            <xdr:cNvPr id="9228" name="Check Box 12" hidden="1">
              <a:extLst>
                <a:ext uri="{63B3BB69-23CF-44E3-9099-C40C66FF867C}">
                  <a14:compatExt spid="_x0000_s9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46</xdr:row>
          <xdr:rowOff>434340</xdr:rowOff>
        </xdr:from>
        <xdr:to>
          <xdr:col>16</xdr:col>
          <xdr:colOff>678180</xdr:colOff>
          <xdr:row>48</xdr:row>
          <xdr:rowOff>68580</xdr:rowOff>
        </xdr:to>
        <xdr:sp macro="" textlink="">
          <xdr:nvSpPr>
            <xdr:cNvPr id="9231" name="Check Box 15" hidden="1">
              <a:extLst>
                <a:ext uri="{63B3BB69-23CF-44E3-9099-C40C66FF867C}">
                  <a14:compatExt spid="_x0000_s9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47</xdr:row>
          <xdr:rowOff>434340</xdr:rowOff>
        </xdr:from>
        <xdr:to>
          <xdr:col>16</xdr:col>
          <xdr:colOff>678180</xdr:colOff>
          <xdr:row>49</xdr:row>
          <xdr:rowOff>68580</xdr:rowOff>
        </xdr:to>
        <xdr:sp macro="" textlink="">
          <xdr:nvSpPr>
            <xdr:cNvPr id="9232" name="Check Box 16" hidden="1">
              <a:extLst>
                <a:ext uri="{63B3BB69-23CF-44E3-9099-C40C66FF867C}">
                  <a14:compatExt spid="_x0000_s9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47</xdr:row>
          <xdr:rowOff>434340</xdr:rowOff>
        </xdr:from>
        <xdr:to>
          <xdr:col>16</xdr:col>
          <xdr:colOff>678180</xdr:colOff>
          <xdr:row>49</xdr:row>
          <xdr:rowOff>68580</xdr:rowOff>
        </xdr:to>
        <xdr:sp macro="" textlink="">
          <xdr:nvSpPr>
            <xdr:cNvPr id="9233" name="Check Box 17" hidden="1">
              <a:extLst>
                <a:ext uri="{63B3BB69-23CF-44E3-9099-C40C66FF867C}">
                  <a14:compatExt spid="_x0000_s9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47625</xdr:colOff>
      <xdr:row>0</xdr:row>
      <xdr:rowOff>72391</xdr:rowOff>
    </xdr:from>
    <xdr:to>
      <xdr:col>1</xdr:col>
      <xdr:colOff>47625</xdr:colOff>
      <xdr:row>0</xdr:row>
      <xdr:rowOff>95251</xdr:rowOff>
    </xdr:to>
    <xdr:sp macro="" textlink="">
      <xdr:nvSpPr>
        <xdr:cNvPr id="2" name="Rectangle 1">
          <a:extLst>
            <a:ext uri="{FF2B5EF4-FFF2-40B4-BE49-F238E27FC236}">
              <a16:creationId xmlns:a16="http://schemas.microsoft.com/office/drawing/2014/main" id="{00000000-0008-0000-0600-000002000000}"/>
            </a:ext>
          </a:extLst>
        </xdr:cNvPr>
        <xdr:cNvSpPr>
          <a:spLocks noChangeArrowheads="1"/>
        </xdr:cNvSpPr>
      </xdr:nvSpPr>
      <xdr:spPr bwMode="auto">
        <a:xfrm>
          <a:off x="260985" y="72391"/>
          <a:ext cx="0" cy="228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印</a:t>
          </a:r>
        </a:p>
      </xdr:txBody>
    </xdr:sp>
    <xdr:clientData/>
  </xdr:twoCellAnchor>
  <xdr:twoCellAnchor>
    <xdr:from>
      <xdr:col>27</xdr:col>
      <xdr:colOff>88900</xdr:colOff>
      <xdr:row>8</xdr:row>
      <xdr:rowOff>143933</xdr:rowOff>
    </xdr:from>
    <xdr:to>
      <xdr:col>39</xdr:col>
      <xdr:colOff>550333</xdr:colOff>
      <xdr:row>18</xdr:row>
      <xdr:rowOff>67733</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6210300" y="2277533"/>
          <a:ext cx="4787900" cy="2463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別紙１－３は、感染等の疑いがある者に対して一定の要件のもとに自費で検査を実施した介護施設等が補助申請する場合に記載が必須です。</a:t>
          </a:r>
          <a:endParaRPr kumimoji="1" lang="en-US" altLang="ja-JP" sz="1100">
            <a:solidFill>
              <a:srgbClr val="FF0000"/>
            </a:solidFill>
          </a:endParaRPr>
        </a:p>
        <a:p>
          <a:r>
            <a:rPr kumimoji="1" lang="ja-JP" altLang="en-US" sz="1100">
              <a:solidFill>
                <a:srgbClr val="FF0000"/>
              </a:solidFill>
            </a:rPr>
            <a:t>なお、</a:t>
          </a:r>
          <a:r>
            <a:rPr kumimoji="1" lang="ja-JP" altLang="en-US" sz="1100" u="sng">
              <a:solidFill>
                <a:srgbClr val="FF0000"/>
              </a:solidFill>
            </a:rPr>
            <a:t>自費検査費用（検査キットの購入等を含む）の申請は、</a:t>
          </a:r>
          <a:endParaRPr kumimoji="1" lang="en-US" altLang="ja-JP" sz="1100" u="sng">
            <a:solidFill>
              <a:srgbClr val="FF0000"/>
            </a:solidFill>
          </a:endParaRPr>
        </a:p>
        <a:p>
          <a:r>
            <a:rPr kumimoji="1" lang="ja-JP" altLang="en-US" sz="1100" u="sng">
              <a:solidFill>
                <a:srgbClr val="FF0000"/>
              </a:solidFill>
            </a:rPr>
            <a:t>要綱第３条の１項目に規定する「介護施設等」が要綱別記１の要件を</a:t>
          </a:r>
          <a:endParaRPr kumimoji="1" lang="en-US" altLang="ja-JP" sz="1100" u="sng">
            <a:solidFill>
              <a:srgbClr val="FF0000"/>
            </a:solidFill>
          </a:endParaRPr>
        </a:p>
        <a:p>
          <a:r>
            <a:rPr kumimoji="1" lang="ja-JP" altLang="en-US" sz="1100" u="sng">
              <a:solidFill>
                <a:srgbClr val="FF0000"/>
              </a:solidFill>
            </a:rPr>
            <a:t>満たす場合に限るものとされており、</a:t>
          </a:r>
          <a:endParaRPr kumimoji="1" lang="en-US" altLang="ja-JP" sz="1100" u="sng">
            <a:solidFill>
              <a:srgbClr val="FF0000"/>
            </a:solidFill>
          </a:endParaRPr>
        </a:p>
        <a:p>
          <a:r>
            <a:rPr kumimoji="1" lang="ja-JP" altLang="en-US" sz="1100" u="sng">
              <a:solidFill>
                <a:srgbClr val="FF0000"/>
              </a:solidFill>
            </a:rPr>
            <a:t>通所系サービス、訪問系サービス、短期入所系サービスの事業所は</a:t>
          </a:r>
          <a:endParaRPr kumimoji="1" lang="en-US" altLang="ja-JP" sz="1100" u="sng">
            <a:solidFill>
              <a:srgbClr val="FF0000"/>
            </a:solidFill>
          </a:endParaRPr>
        </a:p>
        <a:p>
          <a:r>
            <a:rPr kumimoji="1" lang="ja-JP" altLang="en-US" sz="1100" u="sng">
              <a:solidFill>
                <a:srgbClr val="FF0000"/>
              </a:solidFill>
            </a:rPr>
            <a:t>ご申請いただくことができません。ご注意ください。</a:t>
          </a:r>
          <a:endParaRPr kumimoji="1" lang="en-US" altLang="ja-JP" sz="1100" u="sng">
            <a:solidFill>
              <a:srgbClr val="FF0000"/>
            </a:solidFill>
          </a:endParaRPr>
        </a:p>
        <a:p>
          <a:endParaRPr kumimoji="1" lang="en-US" altLang="ja-JP" sz="1100" u="sng">
            <a:solidFill>
              <a:srgbClr val="FF0000"/>
            </a:solidFill>
          </a:endParaRPr>
        </a:p>
        <a:p>
          <a:r>
            <a:rPr kumimoji="1" lang="ja-JP" altLang="en-US" sz="1100" u="sng">
              <a:solidFill>
                <a:srgbClr val="FF0000"/>
              </a:solidFill>
            </a:rPr>
            <a:t>感染者が確認された後の自費検査費用は全て対象外となりますので、</a:t>
          </a:r>
          <a:endParaRPr kumimoji="1" lang="en-US" altLang="ja-JP" sz="1100" u="sng">
            <a:solidFill>
              <a:srgbClr val="FF0000"/>
            </a:solidFill>
          </a:endParaRPr>
        </a:p>
        <a:p>
          <a:r>
            <a:rPr kumimoji="1" lang="ja-JP" altLang="en-US" sz="1100" u="sng">
              <a:solidFill>
                <a:srgbClr val="FF0000"/>
              </a:solidFill>
            </a:rPr>
            <a:t>ご注意ください。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AUJH\AppData\Local\Microsoft\Windows\INetCache\Content.Outlook\IFG38DIW\0313&#26045;&#35373;&#12408;&#12398;&#35519;&#26619;&#27096;&#24335;&#65288;&#26696;&#65289;_%20(0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_&#20196;&#21644;5&#24180;&#24230;&#12469;&#12540;&#12499;&#12473;&#25552;&#20379;&#20307;&#21046;&#30906;&#20445;&#20107;&#26989;&#35036;&#21161;&#37329;/04%20&#37117;&#35201;&#32177;/02_&#27096;&#24335;&#26696;&#20316;&#25104;/04_R5&#20998;/02_R5&#20132;&#20184;&#30003;&#35531;&#26360;&#27096;&#24335;&#65288;&#27096;&#24335;&#31532;&#65297;&#21495;&#12288;&#20196;&#21644;&#65301;&#24180;&#24230;&#12395;&#35201;&#12375;&#12383;&#36027;&#29992;&#20998;&#65289;&#65288;R5.5.8&#65374;R5.9.3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例）施設への調査様式 (2)"/>
      <sheetName val="（例）施設への調査様式"/>
      <sheetName val="リスト・集計用"/>
    </sheetNames>
    <sheetDataSet>
      <sheetData sheetId="0"/>
      <sheetData sheetId="1"/>
      <sheetData sheetId="2">
        <row r="2">
          <cell r="A2" t="str">
            <v>○</v>
          </cell>
        </row>
        <row r="3">
          <cell r="A3"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等入力シート"/>
      <sheetName val="様式1号"/>
      <sheetName val="別紙1-1"/>
      <sheetName val="別紙1-2-1"/>
      <sheetName val="別紙1-2-2"/>
      <sheetName val="別紙1-2-3"/>
      <sheetName val="別紙1-3"/>
      <sheetName val="別紙1-4"/>
      <sheetName val="リスト"/>
      <sheetName val="別紙1-5"/>
      <sheetName val="別添　施設内療養経費　計算書"/>
      <sheetName val="別添 施設内療養補助要件チェックリスト"/>
      <sheetName val="計算用"/>
    </sheetNames>
    <sheetDataSet>
      <sheetData sheetId="0">
        <row r="20">
          <cell r="G20" t="str">
            <v>選択なし</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1"/>
  <sheetViews>
    <sheetView showGridLines="0" tabSelected="1" view="pageBreakPreview" zoomScale="90" zoomScaleNormal="100" zoomScaleSheetLayoutView="90" workbookViewId="0"/>
  </sheetViews>
  <sheetFormatPr defaultColWidth="8.69921875" defaultRowHeight="13.2"/>
  <cols>
    <col min="1" max="1" width="28" style="91" customWidth="1"/>
    <col min="2" max="2" width="47.5" style="91" customWidth="1"/>
    <col min="3" max="3" width="8.69921875" style="91"/>
    <col min="4" max="5" width="8.69921875" style="91" customWidth="1"/>
    <col min="6" max="6" width="8.69921875" style="91" hidden="1" customWidth="1"/>
    <col min="7" max="8" width="19.09765625" style="91" hidden="1" customWidth="1"/>
    <col min="9" max="9" width="8.69921875" style="91" hidden="1" customWidth="1"/>
    <col min="10" max="16384" width="8.69921875" style="91"/>
  </cols>
  <sheetData>
    <row r="1" spans="1:8">
      <c r="A1" s="90" t="s">
        <v>185</v>
      </c>
      <c r="G1" s="91" t="s">
        <v>186</v>
      </c>
      <c r="H1" s="91" t="s">
        <v>187</v>
      </c>
    </row>
    <row r="2" spans="1:8" customFormat="1" ht="18">
      <c r="A2" s="116" t="s">
        <v>188</v>
      </c>
    </row>
    <row r="3" spans="1:8" customFormat="1" ht="18">
      <c r="A3" s="116" t="s">
        <v>261</v>
      </c>
    </row>
    <row r="4" spans="1:8" customFormat="1" ht="18">
      <c r="A4" s="116" t="s">
        <v>262</v>
      </c>
    </row>
    <row r="5" spans="1:8" customFormat="1" ht="18">
      <c r="A5" s="116" t="s">
        <v>263</v>
      </c>
    </row>
    <row r="6" spans="1:8" customFormat="1" ht="30" customHeight="1">
      <c r="A6" s="153" t="s">
        <v>264</v>
      </c>
      <c r="B6" s="153"/>
    </row>
    <row r="7" spans="1:8" customFormat="1" ht="18">
      <c r="A7" s="152"/>
      <c r="B7" s="152"/>
    </row>
    <row r="8" spans="1:8">
      <c r="A8" s="93" t="s">
        <v>189</v>
      </c>
      <c r="B8" s="128"/>
    </row>
    <row r="9" spans="1:8">
      <c r="A9" s="93" t="s">
        <v>190</v>
      </c>
      <c r="B9" s="129"/>
    </row>
    <row r="10" spans="1:8">
      <c r="A10" s="93" t="s">
        <v>191</v>
      </c>
      <c r="B10" s="129"/>
    </row>
    <row r="11" spans="1:8">
      <c r="A11" s="93" t="s">
        <v>192</v>
      </c>
      <c r="B11" s="129"/>
    </row>
    <row r="12" spans="1:8">
      <c r="A12" s="93" t="s">
        <v>193</v>
      </c>
      <c r="B12" s="129"/>
    </row>
    <row r="13" spans="1:8">
      <c r="A13" s="93" t="s">
        <v>194</v>
      </c>
      <c r="B13" s="129"/>
    </row>
    <row r="14" spans="1:8">
      <c r="A14" s="93" t="s">
        <v>195</v>
      </c>
      <c r="B14" s="129"/>
    </row>
    <row r="15" spans="1:8">
      <c r="A15" s="93" t="s">
        <v>196</v>
      </c>
      <c r="B15" s="129"/>
    </row>
    <row r="16" spans="1:8">
      <c r="A16" s="93" t="s">
        <v>197</v>
      </c>
      <c r="B16" s="129"/>
    </row>
    <row r="17" spans="1:11">
      <c r="A17" s="93" t="s">
        <v>198</v>
      </c>
      <c r="B17" s="129"/>
    </row>
    <row r="18" spans="1:11">
      <c r="A18" s="93" t="s">
        <v>266</v>
      </c>
      <c r="B18" s="129"/>
    </row>
    <row r="19" spans="1:11">
      <c r="A19" s="93" t="s">
        <v>199</v>
      </c>
      <c r="B19" s="130"/>
    </row>
    <row r="20" spans="1:11">
      <c r="A20" s="93" t="s">
        <v>200</v>
      </c>
      <c r="B20" s="129"/>
    </row>
    <row r="21" spans="1:11">
      <c r="A21" s="93" t="s">
        <v>201</v>
      </c>
      <c r="B21" s="131"/>
    </row>
    <row r="22" spans="1:11">
      <c r="A22" s="93" t="s">
        <v>202</v>
      </c>
      <c r="B22" s="129"/>
      <c r="G22" s="91" t="str">
        <f>IFERROR(VLOOKUP(B22,計算用!A2:G36, 6, FALSE),"選択なし" )</f>
        <v>選択なし</v>
      </c>
      <c r="H22" s="91" t="str">
        <f>IFERROR(VLOOKUP(B22,計算用!A2:G36, 7, FALSE),"選択なし" )</f>
        <v>選択なし</v>
      </c>
    </row>
    <row r="23" spans="1:11">
      <c r="A23" s="93" t="s">
        <v>203</v>
      </c>
      <c r="B23" s="131"/>
      <c r="C23" s="92"/>
    </row>
    <row r="24" spans="1:11">
      <c r="A24" s="93" t="s">
        <v>235</v>
      </c>
      <c r="B24" s="134" t="e">
        <f>IF(H22=2,(VLOOKUP(基本情報等入力シート!B22,計算用!A2:D36,2,FALSE)*1000*B23),(VLOOKUP(基本情報等入力シート!B22,計算用!A2:D36,2,FALSE)*1000))</f>
        <v>#N/A</v>
      </c>
    </row>
    <row r="25" spans="1:11" customFormat="1" ht="79.2">
      <c r="A25" s="117" t="s">
        <v>265</v>
      </c>
      <c r="B25" s="132"/>
      <c r="G25" t="s">
        <v>248</v>
      </c>
      <c r="K25" s="118"/>
    </row>
    <row r="26" spans="1:11" ht="88.05" customHeight="1">
      <c r="A26" s="105" t="s">
        <v>280</v>
      </c>
      <c r="B26" s="131"/>
    </row>
    <row r="27" spans="1:11" ht="26.4">
      <c r="A27" s="105" t="s">
        <v>238</v>
      </c>
      <c r="B27" s="129"/>
      <c r="G27" s="91" t="s">
        <v>240</v>
      </c>
      <c r="H27" s="91" t="s">
        <v>239</v>
      </c>
    </row>
    <row r="28" spans="1:11" ht="39.6">
      <c r="A28" s="105" t="s">
        <v>272</v>
      </c>
      <c r="B28" s="129"/>
      <c r="G28" s="106" t="s">
        <v>241</v>
      </c>
      <c r="H28" s="106" t="str">
        <f>IF(B27="1回目",1,IF(B27="2回目以降",2," "))</f>
        <v xml:space="preserve"> </v>
      </c>
    </row>
    <row r="29" spans="1:11" ht="55.2" customHeight="1">
      <c r="A29" s="105" t="s">
        <v>273</v>
      </c>
      <c r="B29" s="133"/>
    </row>
    <row r="30" spans="1:11">
      <c r="G30" s="91" t="s">
        <v>260</v>
      </c>
    </row>
    <row r="31" spans="1:11">
      <c r="G31" s="91" t="s">
        <v>269</v>
      </c>
    </row>
  </sheetData>
  <sheetProtection password="8948" sheet="1" objects="1" scenarios="1"/>
  <protectedRanges>
    <protectedRange password="8748" sqref="B8:B23 B25:B29" name="範囲1"/>
  </protectedRanges>
  <mergeCells count="2">
    <mergeCell ref="A7:B7"/>
    <mergeCell ref="A6:B6"/>
  </mergeCells>
  <phoneticPr fontId="1"/>
  <conditionalFormatting sqref="B23">
    <cfRule type="expression" dxfId="9" priority="9">
      <formula>$H$22=1</formula>
    </cfRule>
  </conditionalFormatting>
  <conditionalFormatting sqref="B8:B17 B27 B19:B23">
    <cfRule type="expression" dxfId="8" priority="10">
      <formula>B8=""</formula>
    </cfRule>
  </conditionalFormatting>
  <conditionalFormatting sqref="B26">
    <cfRule type="expression" dxfId="7" priority="7">
      <formula>B26=""</formula>
    </cfRule>
  </conditionalFormatting>
  <conditionalFormatting sqref="B18">
    <cfRule type="expression" dxfId="6" priority="4">
      <formula>B18=""</formula>
    </cfRule>
  </conditionalFormatting>
  <conditionalFormatting sqref="B25">
    <cfRule type="expression" dxfId="5" priority="3">
      <formula>$B$25=""</formula>
    </cfRule>
  </conditionalFormatting>
  <conditionalFormatting sqref="B28">
    <cfRule type="expression" dxfId="4" priority="2">
      <formula>B28=""</formula>
    </cfRule>
  </conditionalFormatting>
  <conditionalFormatting sqref="B29">
    <cfRule type="expression" dxfId="3" priority="1">
      <formula>B29=""</formula>
    </cfRule>
  </conditionalFormatting>
  <dataValidations count="5">
    <dataValidation type="date" errorStyle="warning" allowBlank="1" showInputMessage="1" showErrorMessage="1" error="提出日は、令和４年４月１日～令和５年３月３１日の期間の日付を入力してください。" sqref="B8">
      <formula1>45383</formula1>
      <formula2>45747</formula2>
    </dataValidation>
    <dataValidation type="custom" showInputMessage="1" showErrorMessage="1" errorTitle="入力不可" error="定員は、短期入所系、入所施設・居住系のみの入力となります。それ以外のサービス種別は入力できません。" sqref="B23">
      <formula1>H22=2</formula1>
    </dataValidation>
    <dataValidation type="list" allowBlank="1" showInputMessage="1" showErrorMessage="1" sqref="B27">
      <formula1>$G$27:$H$27</formula1>
    </dataValidation>
    <dataValidation type="list" allowBlank="1" showInputMessage="1" showErrorMessage="1" sqref="B25:B26">
      <formula1>$G$30</formula1>
    </dataValidation>
    <dataValidation type="list" allowBlank="1" showInputMessage="1" showErrorMessage="1" sqref="B28">
      <formula1>$G$30:$G$31</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計算用!$A$2:$A$36</xm:f>
          </x14:formula1>
          <xm:sqref>B22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S64"/>
  <sheetViews>
    <sheetView showGridLines="0" view="pageBreakPreview" zoomScale="50" zoomScaleNormal="85" zoomScaleSheetLayoutView="50" workbookViewId="0">
      <selection activeCell="H12" sqref="H12:J12"/>
    </sheetView>
  </sheetViews>
  <sheetFormatPr defaultColWidth="9" defaultRowHeight="17.399999999999999"/>
  <cols>
    <col min="1" max="1" width="4.09765625" style="5" customWidth="1"/>
    <col min="2" max="4" width="11.796875" style="5" customWidth="1"/>
    <col min="5" max="5" width="11" style="5" customWidth="1"/>
    <col min="6" max="6" width="10.59765625" style="5" customWidth="1"/>
    <col min="7" max="7" width="4.09765625" style="5" customWidth="1"/>
    <col min="8" max="8" width="10.59765625" style="5" customWidth="1"/>
    <col min="9" max="9" width="8.8984375" style="5" customWidth="1"/>
    <col min="10" max="10" width="10.59765625" style="5" customWidth="1"/>
    <col min="11" max="11" width="5.19921875" style="5" customWidth="1"/>
    <col min="12" max="17" width="9.5" style="5" customWidth="1"/>
    <col min="18" max="18" width="8.19921875" style="5" customWidth="1"/>
    <col min="19" max="19" width="8.19921875" style="4" customWidth="1"/>
    <col min="20" max="38" width="8.19921875" style="5" customWidth="1"/>
    <col min="39" max="39" width="24.5" style="5" customWidth="1"/>
    <col min="40" max="43" width="8.19921875" style="5" customWidth="1"/>
    <col min="44" max="44" width="6.59765625" style="5" customWidth="1"/>
    <col min="45" max="47" width="6.296875" style="5" customWidth="1"/>
    <col min="48" max="16384" width="9" style="5"/>
  </cols>
  <sheetData>
    <row r="1" spans="1:45" s="21" customFormat="1" ht="42" customHeight="1">
      <c r="A1" s="20" t="s">
        <v>270</v>
      </c>
      <c r="B1" s="20"/>
      <c r="C1" s="20"/>
      <c r="D1" s="20"/>
      <c r="E1" s="20"/>
      <c r="F1" s="20"/>
      <c r="G1" s="20"/>
      <c r="H1" s="20"/>
      <c r="I1" s="20"/>
      <c r="J1" s="20"/>
      <c r="K1" s="20"/>
      <c r="L1" s="20"/>
      <c r="M1" s="20"/>
      <c r="N1" s="20"/>
      <c r="O1" s="20"/>
      <c r="P1" s="20"/>
      <c r="Q1" s="20"/>
      <c r="R1" s="20"/>
      <c r="S1" s="20"/>
      <c r="T1" s="20"/>
    </row>
    <row r="2" spans="1:45" s="21" customFormat="1" ht="18" customHeight="1">
      <c r="A2" s="20"/>
      <c r="B2" s="20"/>
      <c r="C2" s="20"/>
      <c r="D2" s="20"/>
      <c r="E2" s="20"/>
      <c r="F2" s="20"/>
      <c r="G2" s="20"/>
      <c r="H2" s="20"/>
      <c r="I2" s="20"/>
      <c r="J2" s="20"/>
      <c r="K2" s="20"/>
      <c r="L2" s="20"/>
      <c r="M2" s="20"/>
      <c r="N2" s="20"/>
      <c r="O2" s="20"/>
      <c r="P2" s="20"/>
      <c r="Q2" s="20"/>
      <c r="R2" s="20"/>
      <c r="S2" s="20"/>
      <c r="T2" s="20"/>
    </row>
    <row r="3" spans="1:45" s="1" customFormat="1" ht="27.75" customHeight="1">
      <c r="A3" s="11" t="s">
        <v>81</v>
      </c>
      <c r="B3" s="11"/>
      <c r="C3" s="11"/>
      <c r="D3" s="11"/>
      <c r="E3" s="11"/>
      <c r="F3" s="11"/>
      <c r="G3" s="11"/>
      <c r="H3" s="11"/>
      <c r="I3" s="11"/>
      <c r="AG3" s="162" t="s">
        <v>67</v>
      </c>
      <c r="AH3" s="162"/>
      <c r="AI3" s="162"/>
      <c r="AJ3" s="156" t="s">
        <v>204</v>
      </c>
      <c r="AK3" s="156"/>
    </row>
    <row r="4" spans="1:45" s="1" customFormat="1" ht="27.75" customHeight="1">
      <c r="A4" s="11" t="s">
        <v>84</v>
      </c>
      <c r="B4" s="11"/>
      <c r="C4" s="11"/>
      <c r="D4" s="11"/>
      <c r="E4" s="11"/>
      <c r="F4" s="11"/>
      <c r="G4" s="11"/>
      <c r="H4" s="11"/>
      <c r="I4" s="11"/>
      <c r="AG4" s="163" t="s">
        <v>62</v>
      </c>
      <c r="AH4" s="164"/>
      <c r="AI4" s="165"/>
      <c r="AJ4" s="160">
        <f>基本情報等入力シート!B9</f>
        <v>0</v>
      </c>
      <c r="AK4" s="160"/>
    </row>
    <row r="5" spans="1:45" s="1" customFormat="1" ht="27.75" customHeight="1">
      <c r="A5" s="11"/>
      <c r="B5" s="161" t="s">
        <v>82</v>
      </c>
      <c r="C5" s="161"/>
      <c r="D5" s="161"/>
      <c r="E5" s="161"/>
      <c r="F5" s="161"/>
      <c r="G5" s="161"/>
      <c r="H5" s="161"/>
      <c r="I5" s="161"/>
      <c r="J5" s="161"/>
      <c r="K5" s="161"/>
      <c r="L5" s="135" t="s">
        <v>268</v>
      </c>
    </row>
    <row r="6" spans="1:45" s="1" customFormat="1" ht="30" customHeight="1">
      <c r="A6" s="119"/>
      <c r="B6" s="166" t="s">
        <v>275</v>
      </c>
      <c r="C6" s="167"/>
      <c r="D6" s="167"/>
      <c r="E6" s="167"/>
      <c r="F6" s="167"/>
      <c r="G6" s="167"/>
      <c r="H6" s="167"/>
      <c r="I6" s="167"/>
      <c r="J6" s="167"/>
      <c r="K6" s="167"/>
      <c r="L6" s="28" t="s">
        <v>274</v>
      </c>
    </row>
    <row r="7" spans="1:45" s="1" customFormat="1" ht="18" customHeight="1"/>
    <row r="8" spans="1:45" s="1" customFormat="1" ht="32.25" customHeight="1" thickBot="1">
      <c r="A8" s="11" t="s">
        <v>83</v>
      </c>
      <c r="P8" s="13"/>
      <c r="R8" s="2"/>
      <c r="S8" s="3"/>
      <c r="AH8" s="8"/>
      <c r="AI8" s="8"/>
      <c r="AJ8" s="8"/>
      <c r="AK8" s="8"/>
      <c r="AL8" s="8"/>
      <c r="AM8" s="8"/>
    </row>
    <row r="9" spans="1:45" s="1" customFormat="1" ht="20.25" customHeight="1" thickBot="1">
      <c r="E9" s="236" t="s">
        <v>10</v>
      </c>
      <c r="F9" s="237"/>
      <c r="G9" s="237"/>
      <c r="H9" s="237"/>
      <c r="I9" s="237"/>
      <c r="J9" s="237"/>
      <c r="K9" s="237"/>
      <c r="L9" s="237"/>
      <c r="M9" s="237"/>
      <c r="N9" s="237"/>
      <c r="O9" s="237"/>
      <c r="P9" s="237"/>
      <c r="Q9" s="237"/>
      <c r="R9" s="238"/>
      <c r="S9" s="168" t="s">
        <v>267</v>
      </c>
      <c r="T9" s="169"/>
      <c r="U9" s="169"/>
      <c r="V9" s="169"/>
      <c r="W9" s="169"/>
      <c r="X9" s="169"/>
      <c r="Y9" s="169"/>
      <c r="Z9" s="169"/>
      <c r="AA9" s="169"/>
      <c r="AB9" s="169"/>
      <c r="AC9" s="169"/>
      <c r="AD9" s="169"/>
      <c r="AE9" s="169"/>
      <c r="AF9" s="169"/>
      <c r="AG9" s="169"/>
      <c r="AH9" s="170"/>
      <c r="AI9" s="8"/>
      <c r="AJ9" s="8"/>
      <c r="AK9" s="8"/>
      <c r="AL9" s="8"/>
      <c r="AM9" s="8"/>
      <c r="AN9" s="8"/>
      <c r="AO9" s="10"/>
      <c r="AP9" s="10"/>
      <c r="AQ9" s="10"/>
      <c r="AR9" s="10"/>
      <c r="AS9" s="10"/>
    </row>
    <row r="10" spans="1:45" s="1" customFormat="1" ht="24" customHeight="1" thickBot="1">
      <c r="D10" s="7"/>
      <c r="E10" s="239"/>
      <c r="F10" s="240"/>
      <c r="G10" s="240"/>
      <c r="H10" s="240"/>
      <c r="I10" s="240"/>
      <c r="J10" s="240"/>
      <c r="K10" s="240"/>
      <c r="L10" s="240"/>
      <c r="M10" s="240"/>
      <c r="N10" s="240"/>
      <c r="O10" s="240"/>
      <c r="P10" s="240"/>
      <c r="Q10" s="240"/>
      <c r="R10" s="241"/>
      <c r="S10" s="157" t="s">
        <v>11</v>
      </c>
      <c r="T10" s="158"/>
      <c r="U10" s="158"/>
      <c r="V10" s="158"/>
      <c r="W10" s="158"/>
      <c r="X10" s="158"/>
      <c r="Y10" s="158"/>
      <c r="Z10" s="158"/>
      <c r="AA10" s="158"/>
      <c r="AB10" s="158"/>
      <c r="AC10" s="158"/>
      <c r="AD10" s="158"/>
      <c r="AE10" s="158"/>
      <c r="AF10" s="158"/>
      <c r="AG10" s="158"/>
      <c r="AH10" s="159"/>
      <c r="AI10" s="8"/>
      <c r="AJ10" s="8"/>
      <c r="AK10" s="8"/>
      <c r="AL10" s="8"/>
      <c r="AM10" s="8"/>
      <c r="AN10" s="8"/>
    </row>
    <row r="11" spans="1:45" s="1" customFormat="1" ht="86.25" customHeight="1">
      <c r="E11" s="224" t="s">
        <v>1</v>
      </c>
      <c r="F11" s="225"/>
      <c r="G11" s="223"/>
      <c r="H11" s="252" t="s">
        <v>0</v>
      </c>
      <c r="I11" s="253"/>
      <c r="J11" s="254"/>
      <c r="K11" s="222" t="s">
        <v>63</v>
      </c>
      <c r="L11" s="223"/>
      <c r="M11" s="222" t="s">
        <v>105</v>
      </c>
      <c r="N11" s="223"/>
      <c r="O11" s="248" t="s">
        <v>64</v>
      </c>
      <c r="P11" s="249"/>
      <c r="Q11" s="244" t="s">
        <v>65</v>
      </c>
      <c r="R11" s="245"/>
      <c r="S11" s="14" t="s">
        <v>2</v>
      </c>
      <c r="T11" s="15" t="s">
        <v>3</v>
      </c>
      <c r="U11" s="15" t="s">
        <v>4</v>
      </c>
      <c r="V11" s="15" t="s">
        <v>58</v>
      </c>
      <c r="W11" s="15" t="s">
        <v>59</v>
      </c>
      <c r="X11" s="15" t="s">
        <v>60</v>
      </c>
      <c r="Y11" s="15" t="s">
        <v>182</v>
      </c>
      <c r="Z11" s="15" t="s">
        <v>6</v>
      </c>
      <c r="AA11" s="15" t="s">
        <v>61</v>
      </c>
      <c r="AB11" s="16" t="s">
        <v>13</v>
      </c>
      <c r="AC11" s="16" t="s">
        <v>50</v>
      </c>
      <c r="AD11" s="16" t="s">
        <v>51</v>
      </c>
      <c r="AE11" s="16" t="s">
        <v>52</v>
      </c>
      <c r="AF11" s="16" t="s">
        <v>7</v>
      </c>
      <c r="AG11" s="16" t="s">
        <v>8</v>
      </c>
      <c r="AH11" s="136" t="s">
        <v>9</v>
      </c>
      <c r="AI11" s="8"/>
      <c r="AJ11" s="8"/>
      <c r="AK11" s="8"/>
      <c r="AL11" s="8"/>
      <c r="AM11" s="8"/>
      <c r="AN11" s="8"/>
    </row>
    <row r="12" spans="1:45" s="1" customFormat="1" ht="37.5" customHeight="1">
      <c r="B12" s="218" t="s">
        <v>87</v>
      </c>
      <c r="C12" s="218"/>
      <c r="D12" s="219"/>
      <c r="E12" s="226">
        <f>基本情報等入力シート!$B$14</f>
        <v>0</v>
      </c>
      <c r="F12" s="179"/>
      <c r="G12" s="180"/>
      <c r="H12" s="178">
        <f>基本情報等入力シート!$B$22</f>
        <v>0</v>
      </c>
      <c r="I12" s="179"/>
      <c r="J12" s="180"/>
      <c r="K12" s="220" t="e">
        <f>基本情報等入力シート!$B$24</f>
        <v>#N/A</v>
      </c>
      <c r="L12" s="221"/>
      <c r="M12" s="250"/>
      <c r="N12" s="251"/>
      <c r="O12" s="246">
        <f ca="1">SUM(S12:AH12)</f>
        <v>0</v>
      </c>
      <c r="P12" s="247"/>
      <c r="Q12" s="242" t="e">
        <f ca="1">O12-MAX(K12:N12)</f>
        <v>#N/A</v>
      </c>
      <c r="R12" s="243"/>
      <c r="S12" s="101">
        <f ca="1">SUMIF($B$25:$D$44,"緊急雇用",$AM$25:$AM$44)</f>
        <v>0</v>
      </c>
      <c r="T12" s="102">
        <f ca="1">SUMIF($B$25:$D$44,"割増賃金・手当",$AM$25:$AM$44)</f>
        <v>0</v>
      </c>
      <c r="U12" s="102">
        <f ca="1">SUMIF($B$25:$D$44,"職業紹介料",$AM$25:$AM$44)</f>
        <v>0</v>
      </c>
      <c r="V12" s="102">
        <f ca="1">SUMIF($B$25:$D$44,"損害賠償
保険加入",$AM$25:$AM$44)</f>
        <v>0</v>
      </c>
      <c r="W12" s="102">
        <f ca="1">SUMIF($B$25:$D$44,"宿泊費
（帰宅困難職員）",$AM$25:$AM$44)</f>
        <v>0</v>
      </c>
      <c r="X12" s="102">
        <f ca="1">SUMIF($B$25:$D$44,"旅費
（連携）",$AM$25:$AM$44)</f>
        <v>0</v>
      </c>
      <c r="Y12" s="102">
        <f ca="1">SUMIF($B$25:$D$44,"自費検査",$AM$25:$AM$44)</f>
        <v>0</v>
      </c>
      <c r="Z12" s="102">
        <f ca="1">SUMIF($B$25:$D$44,"消毒・清掃",$AM$25:$AM$44)</f>
        <v>0</v>
      </c>
      <c r="AA12" s="102">
        <f ca="1">SUMIF($B$25:$D$44,"感染性廃棄物処理",$AM$25:$AM$44)</f>
        <v>0</v>
      </c>
      <c r="AB12" s="102">
        <f ca="1">SUMIF($B$25:$D$44,"衛生用品
購入",$AM$25:$AM$44)</f>
        <v>0</v>
      </c>
      <c r="AC12" s="102">
        <f ca="1">SUMIF($B$25:$D$44,"代替場所確保（使用料）",$AM$25:$AM$44)</f>
        <v>0</v>
      </c>
      <c r="AD12" s="102">
        <f ca="1">SUMIF($B$25:$D$44,"謝金
（同行指導）",$AM$25:$AM$44)</f>
        <v>0</v>
      </c>
      <c r="AE12" s="102">
        <f ca="1">SUMIF($B$25:$D$44,"旅費
（代替場所等）",$AM$25:$AM$44)</f>
        <v>0</v>
      </c>
      <c r="AF12" s="102">
        <f ca="1">SUMIF($B$25:$D$44,"リース費用
（車、自転車）",$AM$25:$AM$44)</f>
        <v>0</v>
      </c>
      <c r="AG12" s="102">
        <f ca="1">SUMIF($B$25:$D$44,"リース費用
（タブレット）",$AM$25:$AM$44)</f>
        <v>0</v>
      </c>
      <c r="AH12" s="137">
        <f ca="1">SUMIF($B$25:$D$44,"施設内療養",$AM$25:$AM$44)</f>
        <v>0</v>
      </c>
      <c r="AI12" s="8"/>
      <c r="AJ12" s="8"/>
      <c r="AK12" s="8"/>
      <c r="AL12" s="8"/>
      <c r="AM12" s="8"/>
      <c r="AN12" s="8"/>
    </row>
    <row r="13" spans="1:45" s="1" customFormat="1" ht="37.5" customHeight="1" thickBot="1">
      <c r="B13" s="218" t="s">
        <v>88</v>
      </c>
      <c r="C13" s="218"/>
      <c r="D13" s="219"/>
      <c r="E13" s="227">
        <f>基本情報等入力シート!$B$14</f>
        <v>0</v>
      </c>
      <c r="F13" s="228"/>
      <c r="G13" s="229"/>
      <c r="H13" s="230">
        <f>基本情報等入力シート!$B$22</f>
        <v>0</v>
      </c>
      <c r="I13" s="228"/>
      <c r="J13" s="229"/>
      <c r="K13" s="231" t="e">
        <f>基本情報等入力シート!$B$24</f>
        <v>#N/A</v>
      </c>
      <c r="L13" s="232"/>
      <c r="M13" s="255"/>
      <c r="N13" s="256"/>
      <c r="O13" s="257">
        <f ca="1">M13+Q13</f>
        <v>0</v>
      </c>
      <c r="P13" s="258"/>
      <c r="Q13" s="259">
        <f ca="1">SUM(S13:AH13)</f>
        <v>0</v>
      </c>
      <c r="R13" s="260"/>
      <c r="S13" s="103">
        <f ca="1">SUMIF($B$25:$D$44,"緊急雇用",$AM$25:$AM$44)</f>
        <v>0</v>
      </c>
      <c r="T13" s="104">
        <f ca="1">SUMIF($B$25:$D$44,"割増賃金・手当",$AM$25:$AM$44)</f>
        <v>0</v>
      </c>
      <c r="U13" s="104">
        <f ca="1">SUMIF($B$25:$D$44,"職業紹介料",$AM$25:$AM$44)</f>
        <v>0</v>
      </c>
      <c r="V13" s="104">
        <f ca="1">SUMIF($B$25:$D$44,"損害賠償
保険加入",$AM$25:$AM$44)</f>
        <v>0</v>
      </c>
      <c r="W13" s="104">
        <f ca="1">SUMIF($B$25:$D$44,"宿泊費
（帰宅困難職員）",$AM$25:$AM$44)</f>
        <v>0</v>
      </c>
      <c r="X13" s="104">
        <f ca="1">SUMIF($B$25:$D$44,"旅費
（連携）",$AM$25:$AM$44)</f>
        <v>0</v>
      </c>
      <c r="Y13" s="104">
        <f ca="1">SUMIF($B$25:$D$44,"自費検査",$AM$25:$AM$44)</f>
        <v>0</v>
      </c>
      <c r="Z13" s="104">
        <f ca="1">SUMIF($B$25:$D$44,"消毒・清掃",$AM$25:$AM$44)</f>
        <v>0</v>
      </c>
      <c r="AA13" s="104">
        <f ca="1">SUMIF($B$25:$D$44,"感染性廃棄物処理",$AM$25:$AM$44)</f>
        <v>0</v>
      </c>
      <c r="AB13" s="104">
        <f ca="1">SUMIF($B$25:$D$44,"衛生用品
購入",$AM$25:$AM$44)</f>
        <v>0</v>
      </c>
      <c r="AC13" s="104">
        <f ca="1">SUMIF($B$25:$D$44,"代替場所確保（使用料）",$AM$25:$AM$44)</f>
        <v>0</v>
      </c>
      <c r="AD13" s="104">
        <f ca="1">SUMIF($B$25:$D$44,"謝金
（同行指導）",$AM$25:$AM$44)</f>
        <v>0</v>
      </c>
      <c r="AE13" s="104">
        <f ca="1">SUMIF($B$25:$D$44,"旅費
（代替場所等）",$AM$25:$AM$44)</f>
        <v>0</v>
      </c>
      <c r="AF13" s="104">
        <f ca="1">SUMIF($B$25:$D$44,"リース費用
（車、自転車）",$AM$25:$AM$44)</f>
        <v>0</v>
      </c>
      <c r="AG13" s="104">
        <f ca="1">SUMIF($B$25:$D$44,"リース費用
（タブレット）",$AM$25:$AM$44)</f>
        <v>0</v>
      </c>
      <c r="AH13" s="138">
        <f ca="1">SUMIF($B$25:$D$44,"施設内療養",$AM$25:$AM$44)</f>
        <v>0</v>
      </c>
      <c r="AI13" s="8"/>
      <c r="AJ13" s="8"/>
      <c r="AK13" s="8"/>
      <c r="AL13" s="8"/>
      <c r="AM13" s="8"/>
      <c r="AN13" s="8"/>
    </row>
    <row r="14" spans="1:45" ht="21" customHeight="1">
      <c r="A14" s="1"/>
      <c r="B14" s="6"/>
      <c r="C14" s="6"/>
      <c r="D14" s="6"/>
      <c r="E14" s="6"/>
      <c r="F14" s="6"/>
      <c r="G14" s="6"/>
      <c r="H14" s="6"/>
      <c r="I14" s="6"/>
      <c r="J14" s="6"/>
      <c r="K14" s="6"/>
      <c r="L14" s="6"/>
      <c r="M14" s="6"/>
      <c r="N14" s="6"/>
      <c r="O14" s="6"/>
      <c r="P14" s="6"/>
      <c r="Q14" s="6"/>
      <c r="R14" s="6"/>
      <c r="AH14" s="8"/>
      <c r="AI14" s="8"/>
      <c r="AJ14" s="8"/>
      <c r="AK14" s="8"/>
      <c r="AL14" s="8"/>
      <c r="AM14" s="8"/>
    </row>
    <row r="15" spans="1:45" ht="32.25" customHeight="1" thickBot="1">
      <c r="A15" s="11" t="s">
        <v>85</v>
      </c>
      <c r="U15" s="8"/>
      <c r="V15" s="8"/>
      <c r="W15" s="8"/>
      <c r="X15" s="8"/>
      <c r="Y15" s="8"/>
      <c r="Z15" s="8"/>
      <c r="AA15" s="8"/>
      <c r="AB15" s="8"/>
      <c r="AC15" s="8"/>
      <c r="AD15" s="8"/>
      <c r="AE15" s="8"/>
      <c r="AF15" s="8"/>
      <c r="AL15" s="8"/>
      <c r="AM15" s="8"/>
      <c r="AN15" s="8"/>
      <c r="AO15" s="8"/>
      <c r="AP15" s="8"/>
      <c r="AQ15" s="8"/>
      <c r="AR15" s="8"/>
    </row>
    <row r="16" spans="1:45" ht="24" customHeight="1">
      <c r="A16" s="11"/>
      <c r="B16" s="202" t="s">
        <v>281</v>
      </c>
      <c r="C16" s="202"/>
      <c r="D16" s="202"/>
      <c r="E16" s="203"/>
      <c r="F16" s="181" t="s">
        <v>282</v>
      </c>
      <c r="G16" s="182"/>
      <c r="H16" s="142" t="s">
        <v>283</v>
      </c>
      <c r="I16" s="143" t="s">
        <v>284</v>
      </c>
      <c r="J16" s="144"/>
      <c r="K16" s="207" t="s">
        <v>285</v>
      </c>
      <c r="L16" s="208"/>
      <c r="M16" s="142" t="s">
        <v>286</v>
      </c>
      <c r="N16" s="143" t="s">
        <v>287</v>
      </c>
      <c r="O16" s="7"/>
      <c r="P16" s="209" t="s">
        <v>288</v>
      </c>
      <c r="Q16" s="210"/>
      <c r="R16" s="210"/>
      <c r="S16" s="210"/>
      <c r="T16" s="210"/>
      <c r="U16" s="210"/>
      <c r="V16" s="210"/>
      <c r="W16" s="210"/>
      <c r="X16" s="211"/>
      <c r="AD16" s="8"/>
      <c r="AE16" s="8"/>
      <c r="AF16" s="8"/>
      <c r="AG16" s="8"/>
      <c r="AH16" s="8"/>
      <c r="AK16" s="8"/>
      <c r="AL16" s="8"/>
      <c r="AM16" s="8"/>
      <c r="AN16" s="8"/>
      <c r="AO16" s="8"/>
      <c r="AP16" s="8"/>
    </row>
    <row r="17" spans="1:39" ht="24" customHeight="1">
      <c r="A17" s="12"/>
      <c r="B17" s="176" t="s">
        <v>289</v>
      </c>
      <c r="C17" s="177"/>
      <c r="D17" s="205" t="s">
        <v>55</v>
      </c>
      <c r="E17" s="206"/>
      <c r="F17" s="145"/>
      <c r="G17" s="141" t="s">
        <v>66</v>
      </c>
      <c r="H17" s="146"/>
      <c r="I17" s="147"/>
      <c r="K17" s="145"/>
      <c r="L17" s="141" t="s">
        <v>66</v>
      </c>
      <c r="M17" s="146"/>
      <c r="N17" s="147"/>
      <c r="P17" s="212"/>
      <c r="Q17" s="213"/>
      <c r="R17" s="213"/>
      <c r="S17" s="213"/>
      <c r="T17" s="213"/>
      <c r="U17" s="213"/>
      <c r="V17" s="213"/>
      <c r="W17" s="213"/>
      <c r="X17" s="214"/>
      <c r="AD17" s="8"/>
      <c r="AE17" s="8"/>
      <c r="AF17" s="8"/>
      <c r="AG17" s="8"/>
      <c r="AH17" s="8"/>
      <c r="AK17" s="8"/>
      <c r="AL17" s="8"/>
      <c r="AM17" s="8"/>
    </row>
    <row r="18" spans="1:39" ht="24" customHeight="1">
      <c r="A18" s="12"/>
      <c r="B18" s="175"/>
      <c r="C18" s="175"/>
      <c r="D18" s="189" t="s">
        <v>56</v>
      </c>
      <c r="E18" s="190"/>
      <c r="F18" s="145"/>
      <c r="G18" s="141" t="s">
        <v>66</v>
      </c>
      <c r="H18" s="146"/>
      <c r="I18" s="147"/>
      <c r="K18" s="145"/>
      <c r="L18" s="141" t="s">
        <v>66</v>
      </c>
      <c r="M18" s="146"/>
      <c r="N18" s="147"/>
      <c r="P18" s="212"/>
      <c r="Q18" s="213"/>
      <c r="R18" s="213"/>
      <c r="S18" s="213"/>
      <c r="T18" s="213"/>
      <c r="U18" s="213"/>
      <c r="V18" s="213"/>
      <c r="W18" s="213"/>
      <c r="X18" s="214"/>
      <c r="AD18" s="8"/>
      <c r="AE18" s="8"/>
      <c r="AF18" s="8"/>
      <c r="AG18" s="8"/>
      <c r="AH18" s="8"/>
      <c r="AK18" s="8"/>
      <c r="AL18" s="8"/>
      <c r="AM18" s="8"/>
    </row>
    <row r="19" spans="1:39" ht="24" customHeight="1">
      <c r="A19" s="12"/>
      <c r="B19" s="174" t="s">
        <v>290</v>
      </c>
      <c r="C19" s="175"/>
      <c r="D19" s="189" t="s">
        <v>55</v>
      </c>
      <c r="E19" s="190"/>
      <c r="F19" s="145"/>
      <c r="G19" s="141" t="s">
        <v>66</v>
      </c>
      <c r="H19" s="146"/>
      <c r="I19" s="147"/>
      <c r="K19" s="145"/>
      <c r="L19" s="141" t="s">
        <v>66</v>
      </c>
      <c r="M19" s="146"/>
      <c r="N19" s="147"/>
      <c r="P19" s="212"/>
      <c r="Q19" s="213"/>
      <c r="R19" s="213"/>
      <c r="S19" s="213"/>
      <c r="T19" s="213"/>
      <c r="U19" s="213"/>
      <c r="V19" s="213"/>
      <c r="W19" s="213"/>
      <c r="X19" s="214"/>
      <c r="AD19" s="8"/>
      <c r="AE19" s="8"/>
      <c r="AF19" s="8"/>
      <c r="AG19" s="8"/>
      <c r="AH19" s="8"/>
      <c r="AI19" s="8"/>
      <c r="AJ19" s="8"/>
      <c r="AK19" s="8"/>
      <c r="AL19" s="8"/>
      <c r="AM19" s="8"/>
    </row>
    <row r="20" spans="1:39" ht="24" customHeight="1" thickBot="1">
      <c r="A20" s="12"/>
      <c r="B20" s="175"/>
      <c r="C20" s="175"/>
      <c r="D20" s="189" t="s">
        <v>56</v>
      </c>
      <c r="E20" s="190"/>
      <c r="F20" s="148"/>
      <c r="G20" s="149" t="s">
        <v>66</v>
      </c>
      <c r="H20" s="150"/>
      <c r="I20" s="151"/>
      <c r="K20" s="148"/>
      <c r="L20" s="149" t="s">
        <v>66</v>
      </c>
      <c r="M20" s="150"/>
      <c r="N20" s="151"/>
      <c r="P20" s="215"/>
      <c r="Q20" s="216"/>
      <c r="R20" s="216"/>
      <c r="S20" s="216"/>
      <c r="T20" s="216"/>
      <c r="U20" s="216"/>
      <c r="V20" s="216"/>
      <c r="W20" s="216"/>
      <c r="X20" s="217"/>
    </row>
    <row r="21" spans="1:39" ht="21" customHeight="1">
      <c r="B21" s="144" t="s">
        <v>291</v>
      </c>
      <c r="C21" s="17"/>
      <c r="D21" s="17"/>
      <c r="E21" s="17"/>
      <c r="F21" s="17"/>
      <c r="G21" s="17"/>
      <c r="H21" s="17"/>
      <c r="I21" s="17"/>
      <c r="J21" s="17"/>
      <c r="K21" s="17"/>
      <c r="L21" s="17"/>
      <c r="M21" s="17"/>
      <c r="N21" s="17"/>
      <c r="O21" s="17"/>
      <c r="S21" s="5"/>
    </row>
    <row r="22" spans="1:39" ht="21" customHeight="1">
      <c r="S22" s="5"/>
    </row>
    <row r="23" spans="1:39" ht="32.25" customHeight="1" thickBot="1">
      <c r="A23" s="11" t="s">
        <v>237</v>
      </c>
    </row>
    <row r="24" spans="1:39" ht="35.25" customHeight="1" thickBot="1">
      <c r="B24" s="204" t="s">
        <v>68</v>
      </c>
      <c r="C24" s="200"/>
      <c r="D24" s="200"/>
      <c r="E24" s="199" t="s">
        <v>74</v>
      </c>
      <c r="F24" s="200"/>
      <c r="G24" s="200"/>
      <c r="H24" s="200"/>
      <c r="I24" s="200"/>
      <c r="J24" s="200"/>
      <c r="K24" s="200"/>
      <c r="L24" s="200"/>
      <c r="M24" s="200"/>
      <c r="N24" s="200"/>
      <c r="O24" s="200"/>
      <c r="P24" s="200"/>
      <c r="Q24" s="200"/>
      <c r="R24" s="200"/>
      <c r="S24" s="200"/>
      <c r="T24" s="200"/>
      <c r="U24" s="199" t="s">
        <v>75</v>
      </c>
      <c r="V24" s="200"/>
      <c r="W24" s="200"/>
      <c r="X24" s="200"/>
      <c r="Y24" s="200"/>
      <c r="Z24" s="200"/>
      <c r="AA24" s="200"/>
      <c r="AB24" s="200"/>
      <c r="AC24" s="200"/>
      <c r="AD24" s="200"/>
      <c r="AE24" s="200"/>
      <c r="AF24" s="200"/>
      <c r="AG24" s="200"/>
      <c r="AH24" s="200"/>
      <c r="AI24" s="200"/>
      <c r="AJ24" s="200"/>
      <c r="AK24" s="200"/>
      <c r="AL24" s="201"/>
      <c r="AM24" s="100" t="s">
        <v>236</v>
      </c>
    </row>
    <row r="25" spans="1:39" ht="86.55" customHeight="1">
      <c r="A25" s="5">
        <v>1</v>
      </c>
      <c r="B25" s="183"/>
      <c r="C25" s="184"/>
      <c r="D25" s="185"/>
      <c r="E25" s="196"/>
      <c r="F25" s="197"/>
      <c r="G25" s="197"/>
      <c r="H25" s="197"/>
      <c r="I25" s="197"/>
      <c r="J25" s="197"/>
      <c r="K25" s="197"/>
      <c r="L25" s="197"/>
      <c r="M25" s="197"/>
      <c r="N25" s="197"/>
      <c r="O25" s="197"/>
      <c r="P25" s="197"/>
      <c r="Q25" s="197"/>
      <c r="R25" s="197"/>
      <c r="S25" s="197"/>
      <c r="T25" s="197"/>
      <c r="U25" s="196"/>
      <c r="V25" s="197"/>
      <c r="W25" s="197"/>
      <c r="X25" s="197"/>
      <c r="Y25" s="197"/>
      <c r="Z25" s="197"/>
      <c r="AA25" s="197"/>
      <c r="AB25" s="197"/>
      <c r="AC25" s="197"/>
      <c r="AD25" s="197"/>
      <c r="AE25" s="197"/>
      <c r="AF25" s="197"/>
      <c r="AG25" s="197"/>
      <c r="AH25" s="197"/>
      <c r="AI25" s="197"/>
      <c r="AJ25" s="197"/>
      <c r="AK25" s="197"/>
      <c r="AL25" s="198"/>
      <c r="AM25" s="123"/>
    </row>
    <row r="26" spans="1:39" ht="86.55" customHeight="1">
      <c r="A26" s="5">
        <v>2</v>
      </c>
      <c r="B26" s="188"/>
      <c r="C26" s="187"/>
      <c r="D26" s="187"/>
      <c r="E26" s="194"/>
      <c r="F26" s="195"/>
      <c r="G26" s="195"/>
      <c r="H26" s="195"/>
      <c r="I26" s="195"/>
      <c r="J26" s="195"/>
      <c r="K26" s="195"/>
      <c r="L26" s="195"/>
      <c r="M26" s="195"/>
      <c r="N26" s="195"/>
      <c r="O26" s="195"/>
      <c r="P26" s="195"/>
      <c r="Q26" s="195"/>
      <c r="R26" s="195"/>
      <c r="S26" s="195"/>
      <c r="T26" s="195"/>
      <c r="U26" s="191"/>
      <c r="V26" s="192"/>
      <c r="W26" s="192"/>
      <c r="X26" s="192"/>
      <c r="Y26" s="192"/>
      <c r="Z26" s="192"/>
      <c r="AA26" s="192"/>
      <c r="AB26" s="192"/>
      <c r="AC26" s="192"/>
      <c r="AD26" s="192"/>
      <c r="AE26" s="192"/>
      <c r="AF26" s="192"/>
      <c r="AG26" s="192"/>
      <c r="AH26" s="192"/>
      <c r="AI26" s="192"/>
      <c r="AJ26" s="192"/>
      <c r="AK26" s="192"/>
      <c r="AL26" s="193"/>
      <c r="AM26" s="124"/>
    </row>
    <row r="27" spans="1:39" ht="86.55" customHeight="1">
      <c r="A27" s="5">
        <v>3</v>
      </c>
      <c r="B27" s="188"/>
      <c r="C27" s="187"/>
      <c r="D27" s="187"/>
      <c r="E27" s="194"/>
      <c r="F27" s="195"/>
      <c r="G27" s="195"/>
      <c r="H27" s="195"/>
      <c r="I27" s="195"/>
      <c r="J27" s="195"/>
      <c r="K27" s="195"/>
      <c r="L27" s="195"/>
      <c r="M27" s="195"/>
      <c r="N27" s="195"/>
      <c r="O27" s="195"/>
      <c r="P27" s="195"/>
      <c r="Q27" s="195"/>
      <c r="R27" s="195"/>
      <c r="S27" s="195"/>
      <c r="T27" s="195"/>
      <c r="U27" s="191"/>
      <c r="V27" s="192"/>
      <c r="W27" s="192"/>
      <c r="X27" s="192"/>
      <c r="Y27" s="192"/>
      <c r="Z27" s="192"/>
      <c r="AA27" s="192"/>
      <c r="AB27" s="192"/>
      <c r="AC27" s="192"/>
      <c r="AD27" s="192"/>
      <c r="AE27" s="192"/>
      <c r="AF27" s="192"/>
      <c r="AG27" s="192"/>
      <c r="AH27" s="192"/>
      <c r="AI27" s="192"/>
      <c r="AJ27" s="192"/>
      <c r="AK27" s="192"/>
      <c r="AL27" s="193"/>
      <c r="AM27" s="124"/>
    </row>
    <row r="28" spans="1:39" ht="86.55" customHeight="1">
      <c r="A28" s="5">
        <v>4</v>
      </c>
      <c r="B28" s="186"/>
      <c r="C28" s="187"/>
      <c r="D28" s="187"/>
      <c r="E28" s="194"/>
      <c r="F28" s="195"/>
      <c r="G28" s="195"/>
      <c r="H28" s="195"/>
      <c r="I28" s="195"/>
      <c r="J28" s="195"/>
      <c r="K28" s="195"/>
      <c r="L28" s="195"/>
      <c r="M28" s="195"/>
      <c r="N28" s="195"/>
      <c r="O28" s="195"/>
      <c r="P28" s="195"/>
      <c r="Q28" s="195"/>
      <c r="R28" s="195"/>
      <c r="S28" s="195"/>
      <c r="T28" s="195"/>
      <c r="U28" s="191"/>
      <c r="V28" s="192"/>
      <c r="W28" s="192"/>
      <c r="X28" s="192"/>
      <c r="Y28" s="192"/>
      <c r="Z28" s="192"/>
      <c r="AA28" s="192"/>
      <c r="AB28" s="192"/>
      <c r="AC28" s="192"/>
      <c r="AD28" s="192"/>
      <c r="AE28" s="192"/>
      <c r="AF28" s="192"/>
      <c r="AG28" s="192"/>
      <c r="AH28" s="192"/>
      <c r="AI28" s="192"/>
      <c r="AJ28" s="192"/>
      <c r="AK28" s="192"/>
      <c r="AL28" s="193"/>
      <c r="AM28" s="124"/>
    </row>
    <row r="29" spans="1:39" ht="86.55" customHeight="1">
      <c r="A29" s="5">
        <v>5</v>
      </c>
      <c r="B29" s="186"/>
      <c r="C29" s="187"/>
      <c r="D29" s="187"/>
      <c r="E29" s="194"/>
      <c r="F29" s="195"/>
      <c r="G29" s="195"/>
      <c r="H29" s="195"/>
      <c r="I29" s="195"/>
      <c r="J29" s="195"/>
      <c r="K29" s="195"/>
      <c r="L29" s="195"/>
      <c r="M29" s="195"/>
      <c r="N29" s="195"/>
      <c r="O29" s="195"/>
      <c r="P29" s="195"/>
      <c r="Q29" s="195"/>
      <c r="R29" s="195"/>
      <c r="S29" s="195"/>
      <c r="T29" s="195"/>
      <c r="U29" s="191"/>
      <c r="V29" s="192"/>
      <c r="W29" s="192"/>
      <c r="X29" s="192"/>
      <c r="Y29" s="192"/>
      <c r="Z29" s="192"/>
      <c r="AA29" s="192"/>
      <c r="AB29" s="192"/>
      <c r="AC29" s="192"/>
      <c r="AD29" s="192"/>
      <c r="AE29" s="192"/>
      <c r="AF29" s="192"/>
      <c r="AG29" s="192"/>
      <c r="AH29" s="192"/>
      <c r="AI29" s="192"/>
      <c r="AJ29" s="192"/>
      <c r="AK29" s="192"/>
      <c r="AL29" s="193"/>
      <c r="AM29" s="124"/>
    </row>
    <row r="30" spans="1:39" ht="86.55" customHeight="1">
      <c r="A30" s="5">
        <v>6</v>
      </c>
      <c r="B30" s="183"/>
      <c r="C30" s="184"/>
      <c r="D30" s="185"/>
      <c r="E30" s="194"/>
      <c r="F30" s="195"/>
      <c r="G30" s="195"/>
      <c r="H30" s="195"/>
      <c r="I30" s="195"/>
      <c r="J30" s="195"/>
      <c r="K30" s="195"/>
      <c r="L30" s="195"/>
      <c r="M30" s="195"/>
      <c r="N30" s="195"/>
      <c r="O30" s="195"/>
      <c r="P30" s="195"/>
      <c r="Q30" s="195"/>
      <c r="R30" s="195"/>
      <c r="S30" s="195"/>
      <c r="T30" s="195"/>
      <c r="U30" s="191"/>
      <c r="V30" s="192"/>
      <c r="W30" s="192"/>
      <c r="X30" s="192"/>
      <c r="Y30" s="192"/>
      <c r="Z30" s="192"/>
      <c r="AA30" s="192"/>
      <c r="AB30" s="192"/>
      <c r="AC30" s="192"/>
      <c r="AD30" s="192"/>
      <c r="AE30" s="192"/>
      <c r="AF30" s="192"/>
      <c r="AG30" s="192"/>
      <c r="AH30" s="192"/>
      <c r="AI30" s="192"/>
      <c r="AJ30" s="192"/>
      <c r="AK30" s="192"/>
      <c r="AL30" s="193"/>
      <c r="AM30" s="124"/>
    </row>
    <row r="31" spans="1:39" ht="86.55" customHeight="1">
      <c r="A31" s="5">
        <v>7</v>
      </c>
      <c r="B31" s="183"/>
      <c r="C31" s="184"/>
      <c r="D31" s="185"/>
      <c r="E31" s="194"/>
      <c r="F31" s="195"/>
      <c r="G31" s="195"/>
      <c r="H31" s="195"/>
      <c r="I31" s="195"/>
      <c r="J31" s="195"/>
      <c r="K31" s="195"/>
      <c r="L31" s="195"/>
      <c r="M31" s="195"/>
      <c r="N31" s="195"/>
      <c r="O31" s="195"/>
      <c r="P31" s="195"/>
      <c r="Q31" s="195"/>
      <c r="R31" s="195"/>
      <c r="S31" s="195"/>
      <c r="T31" s="195"/>
      <c r="U31" s="191"/>
      <c r="V31" s="192"/>
      <c r="W31" s="192"/>
      <c r="X31" s="192"/>
      <c r="Y31" s="192"/>
      <c r="Z31" s="192"/>
      <c r="AA31" s="192"/>
      <c r="AB31" s="192"/>
      <c r="AC31" s="192"/>
      <c r="AD31" s="192"/>
      <c r="AE31" s="192"/>
      <c r="AF31" s="192"/>
      <c r="AG31" s="192"/>
      <c r="AH31" s="192"/>
      <c r="AI31" s="192"/>
      <c r="AJ31" s="192"/>
      <c r="AK31" s="192"/>
      <c r="AL31" s="193"/>
      <c r="AM31" s="124"/>
    </row>
    <row r="32" spans="1:39" ht="86.55" customHeight="1">
      <c r="A32" s="5">
        <v>8</v>
      </c>
      <c r="B32" s="183"/>
      <c r="C32" s="184"/>
      <c r="D32" s="185"/>
      <c r="E32" s="194"/>
      <c r="F32" s="195"/>
      <c r="G32" s="195"/>
      <c r="H32" s="195"/>
      <c r="I32" s="195"/>
      <c r="J32" s="195"/>
      <c r="K32" s="195"/>
      <c r="L32" s="195"/>
      <c r="M32" s="195"/>
      <c r="N32" s="195"/>
      <c r="O32" s="195"/>
      <c r="P32" s="195"/>
      <c r="Q32" s="195"/>
      <c r="R32" s="195"/>
      <c r="S32" s="195"/>
      <c r="T32" s="195"/>
      <c r="U32" s="191"/>
      <c r="V32" s="192"/>
      <c r="W32" s="192"/>
      <c r="X32" s="192"/>
      <c r="Y32" s="192"/>
      <c r="Z32" s="192"/>
      <c r="AA32" s="192"/>
      <c r="AB32" s="192"/>
      <c r="AC32" s="192"/>
      <c r="AD32" s="192"/>
      <c r="AE32" s="192"/>
      <c r="AF32" s="192"/>
      <c r="AG32" s="192"/>
      <c r="AH32" s="192"/>
      <c r="AI32" s="192"/>
      <c r="AJ32" s="192"/>
      <c r="AK32" s="192"/>
      <c r="AL32" s="193"/>
      <c r="AM32" s="124"/>
    </row>
    <row r="33" spans="1:39" ht="86.55" customHeight="1">
      <c r="A33" s="5">
        <v>9</v>
      </c>
      <c r="B33" s="183"/>
      <c r="C33" s="184"/>
      <c r="D33" s="185"/>
      <c r="E33" s="194"/>
      <c r="F33" s="195"/>
      <c r="G33" s="195"/>
      <c r="H33" s="195"/>
      <c r="I33" s="195"/>
      <c r="J33" s="195"/>
      <c r="K33" s="195"/>
      <c r="L33" s="195"/>
      <c r="M33" s="195"/>
      <c r="N33" s="195"/>
      <c r="O33" s="195"/>
      <c r="P33" s="195"/>
      <c r="Q33" s="195"/>
      <c r="R33" s="195"/>
      <c r="S33" s="195"/>
      <c r="T33" s="195"/>
      <c r="U33" s="191"/>
      <c r="V33" s="192"/>
      <c r="W33" s="192"/>
      <c r="X33" s="192"/>
      <c r="Y33" s="192"/>
      <c r="Z33" s="192"/>
      <c r="AA33" s="192"/>
      <c r="AB33" s="192"/>
      <c r="AC33" s="192"/>
      <c r="AD33" s="192"/>
      <c r="AE33" s="192"/>
      <c r="AF33" s="192"/>
      <c r="AG33" s="192"/>
      <c r="AH33" s="192"/>
      <c r="AI33" s="192"/>
      <c r="AJ33" s="192"/>
      <c r="AK33" s="192"/>
      <c r="AL33" s="193"/>
      <c r="AM33" s="124"/>
    </row>
    <row r="34" spans="1:39" ht="86.55" customHeight="1">
      <c r="A34" s="5">
        <v>10</v>
      </c>
      <c r="B34" s="171"/>
      <c r="C34" s="172"/>
      <c r="D34" s="173"/>
      <c r="E34" s="194"/>
      <c r="F34" s="195"/>
      <c r="G34" s="195"/>
      <c r="H34" s="195"/>
      <c r="I34" s="195"/>
      <c r="J34" s="195"/>
      <c r="K34" s="195"/>
      <c r="L34" s="195"/>
      <c r="M34" s="195"/>
      <c r="N34" s="195"/>
      <c r="O34" s="195"/>
      <c r="P34" s="195"/>
      <c r="Q34" s="195"/>
      <c r="R34" s="195"/>
      <c r="S34" s="195"/>
      <c r="T34" s="195"/>
      <c r="U34" s="191"/>
      <c r="V34" s="192"/>
      <c r="W34" s="192"/>
      <c r="X34" s="192"/>
      <c r="Y34" s="192"/>
      <c r="Z34" s="192"/>
      <c r="AA34" s="192"/>
      <c r="AB34" s="192"/>
      <c r="AC34" s="192"/>
      <c r="AD34" s="192"/>
      <c r="AE34" s="192"/>
      <c r="AF34" s="192"/>
      <c r="AG34" s="192"/>
      <c r="AH34" s="192"/>
      <c r="AI34" s="192"/>
      <c r="AJ34" s="192"/>
      <c r="AK34" s="192"/>
      <c r="AL34" s="193"/>
      <c r="AM34" s="125"/>
    </row>
    <row r="35" spans="1:39" ht="86.55" customHeight="1">
      <c r="A35" s="5">
        <v>11</v>
      </c>
      <c r="B35" s="233"/>
      <c r="C35" s="234"/>
      <c r="D35" s="235"/>
      <c r="E35" s="194"/>
      <c r="F35" s="195"/>
      <c r="G35" s="195"/>
      <c r="H35" s="195"/>
      <c r="I35" s="195"/>
      <c r="J35" s="195"/>
      <c r="K35" s="195"/>
      <c r="L35" s="195"/>
      <c r="M35" s="195"/>
      <c r="N35" s="195"/>
      <c r="O35" s="195"/>
      <c r="P35" s="195"/>
      <c r="Q35" s="195"/>
      <c r="R35" s="195"/>
      <c r="S35" s="195"/>
      <c r="T35" s="195"/>
      <c r="U35" s="191"/>
      <c r="V35" s="192"/>
      <c r="W35" s="192"/>
      <c r="X35" s="192"/>
      <c r="Y35" s="192"/>
      <c r="Z35" s="192"/>
      <c r="AA35" s="192"/>
      <c r="AB35" s="192"/>
      <c r="AC35" s="192"/>
      <c r="AD35" s="192"/>
      <c r="AE35" s="192"/>
      <c r="AF35" s="192"/>
      <c r="AG35" s="192"/>
      <c r="AH35" s="192"/>
      <c r="AI35" s="192"/>
      <c r="AJ35" s="192"/>
      <c r="AK35" s="192"/>
      <c r="AL35" s="193"/>
      <c r="AM35" s="124"/>
    </row>
    <row r="36" spans="1:39" ht="86.55" customHeight="1">
      <c r="A36" s="5">
        <v>12</v>
      </c>
      <c r="B36" s="233"/>
      <c r="C36" s="234"/>
      <c r="D36" s="235"/>
      <c r="E36" s="194"/>
      <c r="F36" s="195"/>
      <c r="G36" s="195"/>
      <c r="H36" s="195"/>
      <c r="I36" s="195"/>
      <c r="J36" s="195"/>
      <c r="K36" s="195"/>
      <c r="L36" s="195"/>
      <c r="M36" s="195"/>
      <c r="N36" s="195"/>
      <c r="O36" s="195"/>
      <c r="P36" s="195"/>
      <c r="Q36" s="195"/>
      <c r="R36" s="195"/>
      <c r="S36" s="195"/>
      <c r="T36" s="195"/>
      <c r="U36" s="191"/>
      <c r="V36" s="192"/>
      <c r="W36" s="192"/>
      <c r="X36" s="192"/>
      <c r="Y36" s="192"/>
      <c r="Z36" s="192"/>
      <c r="AA36" s="192"/>
      <c r="AB36" s="192"/>
      <c r="AC36" s="192"/>
      <c r="AD36" s="192"/>
      <c r="AE36" s="192"/>
      <c r="AF36" s="192"/>
      <c r="AG36" s="192"/>
      <c r="AH36" s="192"/>
      <c r="AI36" s="192"/>
      <c r="AJ36" s="192"/>
      <c r="AK36" s="192"/>
      <c r="AL36" s="193"/>
      <c r="AM36" s="124"/>
    </row>
    <row r="37" spans="1:39" ht="86.55" customHeight="1">
      <c r="A37" s="5">
        <v>13</v>
      </c>
      <c r="B37" s="233"/>
      <c r="C37" s="234"/>
      <c r="D37" s="235"/>
      <c r="E37" s="194"/>
      <c r="F37" s="195"/>
      <c r="G37" s="195"/>
      <c r="H37" s="195"/>
      <c r="I37" s="195"/>
      <c r="J37" s="195"/>
      <c r="K37" s="195"/>
      <c r="L37" s="195"/>
      <c r="M37" s="195"/>
      <c r="N37" s="195"/>
      <c r="O37" s="195"/>
      <c r="P37" s="195"/>
      <c r="Q37" s="195"/>
      <c r="R37" s="195"/>
      <c r="S37" s="195"/>
      <c r="T37" s="195"/>
      <c r="U37" s="191"/>
      <c r="V37" s="192"/>
      <c r="W37" s="192"/>
      <c r="X37" s="192"/>
      <c r="Y37" s="192"/>
      <c r="Z37" s="192"/>
      <c r="AA37" s="192"/>
      <c r="AB37" s="192"/>
      <c r="AC37" s="192"/>
      <c r="AD37" s="192"/>
      <c r="AE37" s="192"/>
      <c r="AF37" s="192"/>
      <c r="AG37" s="192"/>
      <c r="AH37" s="192"/>
      <c r="AI37" s="192"/>
      <c r="AJ37" s="192"/>
      <c r="AK37" s="192"/>
      <c r="AL37" s="193"/>
      <c r="AM37" s="124"/>
    </row>
    <row r="38" spans="1:39" ht="86.55" customHeight="1">
      <c r="A38" s="5">
        <v>14</v>
      </c>
      <c r="B38" s="233"/>
      <c r="C38" s="234"/>
      <c r="D38" s="235"/>
      <c r="E38" s="194"/>
      <c r="F38" s="195"/>
      <c r="G38" s="195"/>
      <c r="H38" s="195"/>
      <c r="I38" s="195"/>
      <c r="J38" s="195"/>
      <c r="K38" s="195"/>
      <c r="L38" s="195"/>
      <c r="M38" s="195"/>
      <c r="N38" s="195"/>
      <c r="O38" s="195"/>
      <c r="P38" s="195"/>
      <c r="Q38" s="195"/>
      <c r="R38" s="195"/>
      <c r="S38" s="195"/>
      <c r="T38" s="195"/>
      <c r="U38" s="191"/>
      <c r="V38" s="192"/>
      <c r="W38" s="192"/>
      <c r="X38" s="192"/>
      <c r="Y38" s="192"/>
      <c r="Z38" s="192"/>
      <c r="AA38" s="192"/>
      <c r="AB38" s="192"/>
      <c r="AC38" s="192"/>
      <c r="AD38" s="192"/>
      <c r="AE38" s="192"/>
      <c r="AF38" s="192"/>
      <c r="AG38" s="192"/>
      <c r="AH38" s="192"/>
      <c r="AI38" s="192"/>
      <c r="AJ38" s="192"/>
      <c r="AK38" s="192"/>
      <c r="AL38" s="193"/>
      <c r="AM38" s="124"/>
    </row>
    <row r="39" spans="1:39" ht="86.55" customHeight="1">
      <c r="A39" s="5">
        <v>15</v>
      </c>
      <c r="B39" s="233"/>
      <c r="C39" s="234"/>
      <c r="D39" s="235"/>
      <c r="E39" s="194"/>
      <c r="F39" s="195"/>
      <c r="G39" s="195"/>
      <c r="H39" s="195"/>
      <c r="I39" s="195"/>
      <c r="J39" s="195"/>
      <c r="K39" s="195"/>
      <c r="L39" s="195"/>
      <c r="M39" s="195"/>
      <c r="N39" s="195"/>
      <c r="O39" s="195"/>
      <c r="P39" s="195"/>
      <c r="Q39" s="195"/>
      <c r="R39" s="195"/>
      <c r="S39" s="195"/>
      <c r="T39" s="195"/>
      <c r="U39" s="191"/>
      <c r="V39" s="192"/>
      <c r="W39" s="192"/>
      <c r="X39" s="192"/>
      <c r="Y39" s="192"/>
      <c r="Z39" s="192"/>
      <c r="AA39" s="192"/>
      <c r="AB39" s="192"/>
      <c r="AC39" s="192"/>
      <c r="AD39" s="192"/>
      <c r="AE39" s="192"/>
      <c r="AF39" s="192"/>
      <c r="AG39" s="192"/>
      <c r="AH39" s="192"/>
      <c r="AI39" s="192"/>
      <c r="AJ39" s="192"/>
      <c r="AK39" s="192"/>
      <c r="AL39" s="193"/>
      <c r="AM39" s="124"/>
    </row>
    <row r="40" spans="1:39" ht="86.55" customHeight="1">
      <c r="A40" s="5">
        <v>16</v>
      </c>
      <c r="B40" s="233"/>
      <c r="C40" s="234"/>
      <c r="D40" s="235"/>
      <c r="E40" s="194"/>
      <c r="F40" s="195"/>
      <c r="G40" s="195"/>
      <c r="H40" s="195"/>
      <c r="I40" s="195"/>
      <c r="J40" s="195"/>
      <c r="K40" s="195"/>
      <c r="L40" s="195"/>
      <c r="M40" s="195"/>
      <c r="N40" s="195"/>
      <c r="O40" s="195"/>
      <c r="P40" s="195"/>
      <c r="Q40" s="195"/>
      <c r="R40" s="195"/>
      <c r="S40" s="195"/>
      <c r="T40" s="195"/>
      <c r="U40" s="191"/>
      <c r="V40" s="192"/>
      <c r="W40" s="192"/>
      <c r="X40" s="192"/>
      <c r="Y40" s="192"/>
      <c r="Z40" s="192"/>
      <c r="AA40" s="192"/>
      <c r="AB40" s="192"/>
      <c r="AC40" s="192"/>
      <c r="AD40" s="192"/>
      <c r="AE40" s="192"/>
      <c r="AF40" s="192"/>
      <c r="AG40" s="192"/>
      <c r="AH40" s="192"/>
      <c r="AI40" s="192"/>
      <c r="AJ40" s="192"/>
      <c r="AK40" s="192"/>
      <c r="AL40" s="193"/>
      <c r="AM40" s="124"/>
    </row>
    <row r="41" spans="1:39" ht="86.55" customHeight="1">
      <c r="A41" s="5">
        <v>17</v>
      </c>
      <c r="B41" s="233"/>
      <c r="C41" s="234"/>
      <c r="D41" s="235"/>
      <c r="E41" s="191"/>
      <c r="F41" s="192"/>
      <c r="G41" s="192"/>
      <c r="H41" s="192"/>
      <c r="I41" s="192"/>
      <c r="J41" s="192"/>
      <c r="K41" s="192"/>
      <c r="L41" s="192"/>
      <c r="M41" s="192"/>
      <c r="N41" s="192"/>
      <c r="O41" s="192"/>
      <c r="P41" s="192"/>
      <c r="Q41" s="192"/>
      <c r="R41" s="192"/>
      <c r="S41" s="192"/>
      <c r="T41" s="192"/>
      <c r="U41" s="191"/>
      <c r="V41" s="192"/>
      <c r="W41" s="192"/>
      <c r="X41" s="192"/>
      <c r="Y41" s="192"/>
      <c r="Z41" s="192"/>
      <c r="AA41" s="192"/>
      <c r="AB41" s="192"/>
      <c r="AC41" s="192"/>
      <c r="AD41" s="192"/>
      <c r="AE41" s="192"/>
      <c r="AF41" s="192"/>
      <c r="AG41" s="192"/>
      <c r="AH41" s="192"/>
      <c r="AI41" s="192"/>
      <c r="AJ41" s="192"/>
      <c r="AK41" s="192"/>
      <c r="AL41" s="193"/>
      <c r="AM41" s="124"/>
    </row>
    <row r="42" spans="1:39" ht="86.55" customHeight="1">
      <c r="A42" s="5">
        <v>18</v>
      </c>
      <c r="B42" s="233"/>
      <c r="C42" s="234"/>
      <c r="D42" s="235"/>
      <c r="E42" s="191"/>
      <c r="F42" s="192"/>
      <c r="G42" s="192"/>
      <c r="H42" s="192"/>
      <c r="I42" s="192"/>
      <c r="J42" s="192"/>
      <c r="K42" s="192"/>
      <c r="L42" s="192"/>
      <c r="M42" s="192"/>
      <c r="N42" s="192"/>
      <c r="O42" s="192"/>
      <c r="P42" s="192"/>
      <c r="Q42" s="192"/>
      <c r="R42" s="192"/>
      <c r="S42" s="192"/>
      <c r="T42" s="192"/>
      <c r="U42" s="191"/>
      <c r="V42" s="192"/>
      <c r="W42" s="192"/>
      <c r="X42" s="192"/>
      <c r="Y42" s="192"/>
      <c r="Z42" s="192"/>
      <c r="AA42" s="192"/>
      <c r="AB42" s="192"/>
      <c r="AC42" s="192"/>
      <c r="AD42" s="192"/>
      <c r="AE42" s="192"/>
      <c r="AF42" s="192"/>
      <c r="AG42" s="192"/>
      <c r="AH42" s="192"/>
      <c r="AI42" s="192"/>
      <c r="AJ42" s="192"/>
      <c r="AK42" s="192"/>
      <c r="AL42" s="193"/>
      <c r="AM42" s="124"/>
    </row>
    <row r="43" spans="1:39" ht="86.55" customHeight="1">
      <c r="A43" s="5">
        <v>19</v>
      </c>
      <c r="B43" s="233"/>
      <c r="C43" s="234"/>
      <c r="D43" s="235"/>
      <c r="E43" s="191"/>
      <c r="F43" s="192"/>
      <c r="G43" s="192"/>
      <c r="H43" s="192"/>
      <c r="I43" s="192"/>
      <c r="J43" s="192"/>
      <c r="K43" s="192"/>
      <c r="L43" s="192"/>
      <c r="M43" s="192"/>
      <c r="N43" s="192"/>
      <c r="O43" s="192"/>
      <c r="P43" s="192"/>
      <c r="Q43" s="192"/>
      <c r="R43" s="192"/>
      <c r="S43" s="192"/>
      <c r="T43" s="192"/>
      <c r="U43" s="191"/>
      <c r="V43" s="192"/>
      <c r="W43" s="192"/>
      <c r="X43" s="192"/>
      <c r="Y43" s="192"/>
      <c r="Z43" s="192"/>
      <c r="AA43" s="192"/>
      <c r="AB43" s="192"/>
      <c r="AC43" s="192"/>
      <c r="AD43" s="192"/>
      <c r="AE43" s="192"/>
      <c r="AF43" s="192"/>
      <c r="AG43" s="192"/>
      <c r="AH43" s="192"/>
      <c r="AI43" s="192"/>
      <c r="AJ43" s="192"/>
      <c r="AK43" s="192"/>
      <c r="AL43" s="193"/>
      <c r="AM43" s="124"/>
    </row>
    <row r="44" spans="1:39" ht="86.55" customHeight="1" thickBot="1">
      <c r="A44" s="5">
        <v>20</v>
      </c>
      <c r="B44" s="261"/>
      <c r="C44" s="262"/>
      <c r="D44" s="263"/>
      <c r="E44" s="264"/>
      <c r="F44" s="265"/>
      <c r="G44" s="265"/>
      <c r="H44" s="265"/>
      <c r="I44" s="265"/>
      <c r="J44" s="265"/>
      <c r="K44" s="265"/>
      <c r="L44" s="265"/>
      <c r="M44" s="265"/>
      <c r="N44" s="265"/>
      <c r="O44" s="265"/>
      <c r="P44" s="265"/>
      <c r="Q44" s="265"/>
      <c r="R44" s="265"/>
      <c r="S44" s="265"/>
      <c r="T44" s="265"/>
      <c r="U44" s="264"/>
      <c r="V44" s="265"/>
      <c r="W44" s="265"/>
      <c r="X44" s="265"/>
      <c r="Y44" s="265"/>
      <c r="Z44" s="265"/>
      <c r="AA44" s="265"/>
      <c r="AB44" s="265"/>
      <c r="AC44" s="265"/>
      <c r="AD44" s="265"/>
      <c r="AE44" s="265"/>
      <c r="AF44" s="265"/>
      <c r="AG44" s="265"/>
      <c r="AH44" s="265"/>
      <c r="AI44" s="265"/>
      <c r="AJ44" s="265"/>
      <c r="AK44" s="265"/>
      <c r="AL44" s="266"/>
      <c r="AM44" s="126"/>
    </row>
    <row r="45" spans="1:39" ht="24.75" customHeight="1"/>
    <row r="46" spans="1:39" ht="28.5" customHeight="1">
      <c r="A46" s="18" t="s">
        <v>184</v>
      </c>
      <c r="B46" s="17"/>
      <c r="C46" s="17"/>
      <c r="D46" s="17"/>
      <c r="E46" s="17"/>
      <c r="F46" s="17"/>
      <c r="G46" s="17"/>
      <c r="H46" s="17"/>
      <c r="I46" s="17"/>
      <c r="J46" s="17"/>
      <c r="K46" s="17"/>
      <c r="Q46" s="19" t="s">
        <v>14</v>
      </c>
      <c r="S46" s="5"/>
    </row>
    <row r="47" spans="1:39" ht="28.5" customHeight="1">
      <c r="A47" s="29">
        <v>1</v>
      </c>
      <c r="B47" s="154" t="s">
        <v>54</v>
      </c>
      <c r="C47" s="154"/>
      <c r="D47" s="154"/>
      <c r="E47" s="154"/>
      <c r="F47" s="154"/>
      <c r="G47" s="154"/>
      <c r="H47" s="154"/>
      <c r="I47" s="154"/>
      <c r="J47" s="154"/>
      <c r="K47" s="154"/>
      <c r="L47" s="154"/>
      <c r="M47" s="154"/>
      <c r="N47" s="154"/>
      <c r="O47" s="154"/>
      <c r="P47" s="155"/>
      <c r="Q47" s="127"/>
      <c r="S47" s="5"/>
    </row>
    <row r="48" spans="1:39" ht="28.5" customHeight="1">
      <c r="A48" s="29">
        <v>2</v>
      </c>
      <c r="B48" s="154" t="s">
        <v>101</v>
      </c>
      <c r="C48" s="154"/>
      <c r="D48" s="154"/>
      <c r="E48" s="154"/>
      <c r="F48" s="154"/>
      <c r="G48" s="154"/>
      <c r="H48" s="154"/>
      <c r="I48" s="154"/>
      <c r="J48" s="154"/>
      <c r="K48" s="154"/>
      <c r="L48" s="154"/>
      <c r="M48" s="154"/>
      <c r="N48" s="154"/>
      <c r="O48" s="154"/>
      <c r="P48" s="155"/>
      <c r="Q48" s="127"/>
      <c r="S48" s="5"/>
    </row>
    <row r="49" spans="1:19" ht="28.5" customHeight="1">
      <c r="A49" s="29">
        <v>3</v>
      </c>
      <c r="B49" s="154" t="s">
        <v>53</v>
      </c>
      <c r="C49" s="154"/>
      <c r="D49" s="154"/>
      <c r="E49" s="154"/>
      <c r="F49" s="154"/>
      <c r="G49" s="154"/>
      <c r="H49" s="154"/>
      <c r="I49" s="154"/>
      <c r="J49" s="154"/>
      <c r="K49" s="154"/>
      <c r="L49" s="154"/>
      <c r="M49" s="154"/>
      <c r="N49" s="154"/>
      <c r="O49" s="154"/>
      <c r="P49" s="155"/>
      <c r="Q49" s="127"/>
      <c r="S49" s="5"/>
    </row>
    <row r="50" spans="1:19" ht="24.75" customHeight="1"/>
    <row r="51" spans="1:19" ht="24.75" customHeight="1"/>
    <row r="52" spans="1:19" ht="24.75" customHeight="1"/>
    <row r="53" spans="1:19" ht="24.75" customHeight="1"/>
    <row r="54" spans="1:19" ht="24.75" customHeight="1"/>
    <row r="55" spans="1:19" ht="24.75" customHeight="1"/>
    <row r="56" spans="1:19" ht="24.75" customHeight="1"/>
    <row r="57" spans="1:19" ht="24.75" customHeight="1"/>
    <row r="58" spans="1:19" ht="24.75" customHeight="1"/>
    <row r="59" spans="1:19" ht="24.75" customHeight="1"/>
    <row r="60" spans="1:19" ht="24.75" customHeight="1"/>
    <row r="61" spans="1:19" ht="24.75" customHeight="1"/>
    <row r="62" spans="1:19" ht="24.75" customHeight="1"/>
    <row r="63" spans="1:19" ht="24.75" customHeight="1"/>
    <row r="64" spans="1:19" ht="24.75" customHeight="1"/>
  </sheetData>
  <sheetProtection password="8948" sheet="1" objects="1" scenarios="1"/>
  <protectedRanges>
    <protectedRange password="8748" sqref="M13 B25:AM44 Q47:Q49" name="範囲1"/>
    <protectedRange sqref="Y16:AK20 A16:E20 A21:AK21" name="範囲1_1"/>
    <protectedRange sqref="F16:X20" name="範囲1_1_1"/>
  </protectedRanges>
  <mergeCells count="109">
    <mergeCell ref="B43:D43"/>
    <mergeCell ref="E43:T43"/>
    <mergeCell ref="U43:AL43"/>
    <mergeCell ref="B44:D44"/>
    <mergeCell ref="E44:T44"/>
    <mergeCell ref="U44:AL44"/>
    <mergeCell ref="B41:D41"/>
    <mergeCell ref="E41:T41"/>
    <mergeCell ref="U41:AL41"/>
    <mergeCell ref="B42:D42"/>
    <mergeCell ref="E42:T42"/>
    <mergeCell ref="U42:AL42"/>
    <mergeCell ref="B39:D39"/>
    <mergeCell ref="E39:T39"/>
    <mergeCell ref="U39:AL39"/>
    <mergeCell ref="B40:D40"/>
    <mergeCell ref="E40:T40"/>
    <mergeCell ref="U40:AL40"/>
    <mergeCell ref="B37:D37"/>
    <mergeCell ref="E37:T37"/>
    <mergeCell ref="U37:AL37"/>
    <mergeCell ref="B38:D38"/>
    <mergeCell ref="E38:T38"/>
    <mergeCell ref="U38:AL38"/>
    <mergeCell ref="B35:D35"/>
    <mergeCell ref="E35:T35"/>
    <mergeCell ref="U35:AL35"/>
    <mergeCell ref="B36:D36"/>
    <mergeCell ref="E36:T36"/>
    <mergeCell ref="U36:AL36"/>
    <mergeCell ref="E9:R10"/>
    <mergeCell ref="Q12:R12"/>
    <mergeCell ref="Q11:R11"/>
    <mergeCell ref="O12:P12"/>
    <mergeCell ref="O11:P11"/>
    <mergeCell ref="M12:N12"/>
    <mergeCell ref="M11:N11"/>
    <mergeCell ref="H11:J11"/>
    <mergeCell ref="M13:N13"/>
    <mergeCell ref="O13:P13"/>
    <mergeCell ref="Q13:R13"/>
    <mergeCell ref="U34:AL34"/>
    <mergeCell ref="E34:T34"/>
    <mergeCell ref="E27:T27"/>
    <mergeCell ref="U27:AL27"/>
    <mergeCell ref="E28:T28"/>
    <mergeCell ref="U28:AL28"/>
    <mergeCell ref="E29:T29"/>
    <mergeCell ref="U29:AL29"/>
    <mergeCell ref="E33:T33"/>
    <mergeCell ref="U33:AL33"/>
    <mergeCell ref="E30:T30"/>
    <mergeCell ref="U30:AL30"/>
    <mergeCell ref="E31:T31"/>
    <mergeCell ref="U31:AL31"/>
    <mergeCell ref="E32:T32"/>
    <mergeCell ref="U32:AL32"/>
    <mergeCell ref="B13:D13"/>
    <mergeCell ref="K12:L12"/>
    <mergeCell ref="K11:L11"/>
    <mergeCell ref="E11:G11"/>
    <mergeCell ref="E12:G12"/>
    <mergeCell ref="E13:G13"/>
    <mergeCell ref="H13:J13"/>
    <mergeCell ref="K13:L13"/>
    <mergeCell ref="B12:D12"/>
    <mergeCell ref="D20:E20"/>
    <mergeCell ref="U26:AL26"/>
    <mergeCell ref="E26:T26"/>
    <mergeCell ref="E25:T25"/>
    <mergeCell ref="U25:AL25"/>
    <mergeCell ref="U24:AL24"/>
    <mergeCell ref="E24:T24"/>
    <mergeCell ref="B16:E16"/>
    <mergeCell ref="B26:D26"/>
    <mergeCell ref="B24:D24"/>
    <mergeCell ref="D19:E19"/>
    <mergeCell ref="D18:E18"/>
    <mergeCell ref="D17:E17"/>
    <mergeCell ref="K16:L16"/>
    <mergeCell ref="P16:X16"/>
    <mergeCell ref="P17:X17"/>
    <mergeCell ref="P18:X18"/>
    <mergeCell ref="P19:X19"/>
    <mergeCell ref="P20:X20"/>
    <mergeCell ref="B49:P49"/>
    <mergeCell ref="B48:P48"/>
    <mergeCell ref="B47:P47"/>
    <mergeCell ref="AJ3:AK3"/>
    <mergeCell ref="S10:AH10"/>
    <mergeCell ref="AJ4:AK4"/>
    <mergeCell ref="B5:K5"/>
    <mergeCell ref="AG3:AI3"/>
    <mergeCell ref="AG4:AI4"/>
    <mergeCell ref="B6:K6"/>
    <mergeCell ref="S9:AH9"/>
    <mergeCell ref="B34:D34"/>
    <mergeCell ref="B19:C20"/>
    <mergeCell ref="B17:C18"/>
    <mergeCell ref="H12:J12"/>
    <mergeCell ref="F16:G16"/>
    <mergeCell ref="B33:D33"/>
    <mergeCell ref="B25:D25"/>
    <mergeCell ref="B28:D28"/>
    <mergeCell ref="B27:D27"/>
    <mergeCell ref="B29:D29"/>
    <mergeCell ref="B30:D30"/>
    <mergeCell ref="B31:D31"/>
    <mergeCell ref="B32:D32"/>
  </mergeCells>
  <phoneticPr fontId="1"/>
  <dataValidations count="1">
    <dataValidation imeMode="halfAlpha" allowBlank="1" showInputMessage="1" showErrorMessage="1" sqref="K12:N13 S12:AH13"/>
  </dataValidations>
  <printOptions horizontalCentered="1"/>
  <pageMargins left="0.11811023622047245" right="0.11811023622047245" top="0.74803149606299213" bottom="0.35433070866141736" header="0.31496062992125984" footer="0.31496062992125984"/>
  <pageSetup paperSize="9" scale="37" fitToHeight="0"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9227" r:id="rId4" name="Check Box 11">
              <controlPr defaultSize="0" autoFill="0" autoLine="0" autoPict="0">
                <anchor moveWithCells="1">
                  <from>
                    <xdr:col>16</xdr:col>
                    <xdr:colOff>304800</xdr:colOff>
                    <xdr:row>45</xdr:row>
                    <xdr:rowOff>396240</xdr:rowOff>
                  </from>
                  <to>
                    <xdr:col>16</xdr:col>
                    <xdr:colOff>678180</xdr:colOff>
                    <xdr:row>47</xdr:row>
                    <xdr:rowOff>68580</xdr:rowOff>
                  </to>
                </anchor>
              </controlPr>
            </control>
          </mc:Choice>
        </mc:AlternateContent>
        <mc:AlternateContent xmlns:mc="http://schemas.openxmlformats.org/markup-compatibility/2006">
          <mc:Choice Requires="x14">
            <control shapeId="9228" r:id="rId5" name="Check Box 12">
              <controlPr defaultSize="0" autoFill="0" autoLine="0" autoPict="0">
                <anchor moveWithCells="1">
                  <from>
                    <xdr:col>16</xdr:col>
                    <xdr:colOff>297180</xdr:colOff>
                    <xdr:row>46</xdr:row>
                    <xdr:rowOff>434340</xdr:rowOff>
                  </from>
                  <to>
                    <xdr:col>16</xdr:col>
                    <xdr:colOff>678180</xdr:colOff>
                    <xdr:row>48</xdr:row>
                    <xdr:rowOff>68580</xdr:rowOff>
                  </to>
                </anchor>
              </controlPr>
            </control>
          </mc:Choice>
        </mc:AlternateContent>
        <mc:AlternateContent xmlns:mc="http://schemas.openxmlformats.org/markup-compatibility/2006">
          <mc:Choice Requires="x14">
            <control shapeId="9231" r:id="rId6" name="Check Box 15">
              <controlPr defaultSize="0" autoFill="0" autoLine="0" autoPict="0">
                <anchor moveWithCells="1">
                  <from>
                    <xdr:col>16</xdr:col>
                    <xdr:colOff>297180</xdr:colOff>
                    <xdr:row>46</xdr:row>
                    <xdr:rowOff>434340</xdr:rowOff>
                  </from>
                  <to>
                    <xdr:col>16</xdr:col>
                    <xdr:colOff>678180</xdr:colOff>
                    <xdr:row>48</xdr:row>
                    <xdr:rowOff>68580</xdr:rowOff>
                  </to>
                </anchor>
              </controlPr>
            </control>
          </mc:Choice>
        </mc:AlternateContent>
        <mc:AlternateContent xmlns:mc="http://schemas.openxmlformats.org/markup-compatibility/2006">
          <mc:Choice Requires="x14">
            <control shapeId="9232" r:id="rId7" name="Check Box 16">
              <controlPr defaultSize="0" autoFill="0" autoLine="0" autoPict="0">
                <anchor moveWithCells="1">
                  <from>
                    <xdr:col>16</xdr:col>
                    <xdr:colOff>297180</xdr:colOff>
                    <xdr:row>47</xdr:row>
                    <xdr:rowOff>434340</xdr:rowOff>
                  </from>
                  <to>
                    <xdr:col>16</xdr:col>
                    <xdr:colOff>678180</xdr:colOff>
                    <xdr:row>49</xdr:row>
                    <xdr:rowOff>68580</xdr:rowOff>
                  </to>
                </anchor>
              </controlPr>
            </control>
          </mc:Choice>
        </mc:AlternateContent>
        <mc:AlternateContent xmlns:mc="http://schemas.openxmlformats.org/markup-compatibility/2006">
          <mc:Choice Requires="x14">
            <control shapeId="9233" r:id="rId8" name="Check Box 17">
              <controlPr defaultSize="0" autoFill="0" autoLine="0" autoPict="0">
                <anchor moveWithCells="1">
                  <from>
                    <xdr:col>16</xdr:col>
                    <xdr:colOff>297180</xdr:colOff>
                    <xdr:row>47</xdr:row>
                    <xdr:rowOff>434340</xdr:rowOff>
                  </from>
                  <to>
                    <xdr:col>16</xdr:col>
                    <xdr:colOff>678180</xdr:colOff>
                    <xdr:row>49</xdr:row>
                    <xdr:rowOff>68580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16E5473D-F65B-4C83-ADE0-CD07913225A1}">
            <xm:f>基本情報等入力シート!$H$28=1</xm:f>
            <x14:dxf>
              <fill>
                <patternFill>
                  <bgColor theme="1"/>
                </patternFill>
              </fill>
            </x14:dxf>
          </x14:cfRule>
          <xm:sqref>E13:AH13</xm:sqref>
        </x14:conditionalFormatting>
        <x14:conditionalFormatting xmlns:xm="http://schemas.microsoft.com/office/excel/2006/main">
          <x14:cfRule type="expression" priority="1" id="{0544EB87-CD37-41EA-9BBB-05AA53AC84D8}">
            <xm:f>基本情報等入力シート!$H$28=2</xm:f>
            <x14:dxf>
              <fill>
                <patternFill>
                  <bgColor theme="1"/>
                </patternFill>
              </fill>
            </x14:dxf>
          </x14:cfRule>
          <xm:sqref>E12:AH12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'「費用の概要、積算内訳」記載例'!$C$4:$C$19</xm:f>
          </x14:formula1>
          <xm:sqref>B25:D44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103"/>
  <sheetViews>
    <sheetView showGridLines="0" showZeros="0" view="pageBreakPreview" zoomScale="90" zoomScaleNormal="115" zoomScaleSheetLayoutView="90" workbookViewId="0"/>
  </sheetViews>
  <sheetFormatPr defaultColWidth="8.09765625" defaultRowHeight="12"/>
  <cols>
    <col min="1" max="2" width="2.796875" style="107" customWidth="1"/>
    <col min="3" max="26" width="3" style="107" customWidth="1"/>
    <col min="27" max="27" width="2.796875" style="107" customWidth="1"/>
    <col min="28" max="28" width="8.09765625" style="107"/>
    <col min="29" max="33" width="0" style="107" hidden="1" customWidth="1"/>
    <col min="34" max="16384" width="8.09765625" style="107"/>
  </cols>
  <sheetData>
    <row r="1" spans="1:30" ht="19.95" customHeight="1">
      <c r="A1" s="107" t="s">
        <v>242</v>
      </c>
      <c r="E1" s="108" t="str">
        <f>IF([2]基本情報等入力シート!G20=1, AC2, "  ")</f>
        <v xml:space="preserve">  </v>
      </c>
    </row>
    <row r="2" spans="1:30" ht="19.95" customHeight="1">
      <c r="AC2" s="107" t="s">
        <v>243</v>
      </c>
    </row>
    <row r="3" spans="1:30" ht="19.95" customHeight="1">
      <c r="B3" s="276" t="s">
        <v>276</v>
      </c>
      <c r="C3" s="276"/>
      <c r="D3" s="276"/>
      <c r="E3" s="276"/>
      <c r="F3" s="276"/>
      <c r="G3" s="276"/>
      <c r="H3" s="276"/>
      <c r="I3" s="276"/>
      <c r="J3" s="276"/>
      <c r="K3" s="276"/>
      <c r="L3" s="276"/>
      <c r="M3" s="276"/>
      <c r="N3" s="276"/>
      <c r="O3" s="276"/>
      <c r="P3" s="276"/>
      <c r="Q3" s="276"/>
      <c r="R3" s="276"/>
      <c r="S3" s="276"/>
      <c r="T3" s="276"/>
      <c r="U3" s="276"/>
      <c r="V3" s="276"/>
      <c r="W3" s="276"/>
      <c r="X3" s="276"/>
      <c r="Y3" s="276"/>
      <c r="Z3" s="276"/>
      <c r="AA3" s="276"/>
    </row>
    <row r="4" spans="1:30" ht="19.95" customHeight="1">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row>
    <row r="5" spans="1:30" ht="19.95" customHeight="1">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30" ht="24" customHeight="1">
      <c r="B6" s="277"/>
      <c r="C6" s="278"/>
      <c r="D6" s="281" t="s">
        <v>271</v>
      </c>
      <c r="E6" s="282"/>
      <c r="F6" s="282"/>
      <c r="G6" s="282"/>
      <c r="H6" s="282"/>
      <c r="I6" s="282"/>
      <c r="J6" s="282"/>
      <c r="K6" s="282"/>
      <c r="L6" s="282"/>
      <c r="M6" s="282"/>
      <c r="N6" s="282"/>
      <c r="O6" s="282"/>
      <c r="P6" s="282"/>
      <c r="Q6" s="282"/>
      <c r="R6" s="282"/>
      <c r="S6" s="282"/>
      <c r="T6" s="282"/>
      <c r="U6" s="282"/>
      <c r="V6" s="282"/>
      <c r="W6" s="282"/>
      <c r="X6" s="282"/>
      <c r="Y6" s="282"/>
      <c r="Z6" s="283"/>
      <c r="AA6" s="109"/>
    </row>
    <row r="7" spans="1:30" ht="24" customHeight="1">
      <c r="B7" s="279"/>
      <c r="C7" s="280"/>
      <c r="D7" s="284"/>
      <c r="E7" s="285"/>
      <c r="F7" s="285"/>
      <c r="G7" s="285"/>
      <c r="H7" s="285"/>
      <c r="I7" s="285"/>
      <c r="J7" s="285"/>
      <c r="K7" s="285"/>
      <c r="L7" s="285"/>
      <c r="M7" s="285"/>
      <c r="N7" s="285"/>
      <c r="O7" s="285"/>
      <c r="P7" s="285"/>
      <c r="Q7" s="285"/>
      <c r="R7" s="285"/>
      <c r="S7" s="285"/>
      <c r="T7" s="285"/>
      <c r="U7" s="285"/>
      <c r="V7" s="285"/>
      <c r="W7" s="285"/>
      <c r="X7" s="285"/>
      <c r="Y7" s="285"/>
      <c r="Z7" s="286"/>
      <c r="AA7" s="109"/>
    </row>
    <row r="8" spans="1:30" ht="19.95" customHeight="1">
      <c r="B8" s="140"/>
      <c r="C8" s="140"/>
      <c r="D8" s="140"/>
      <c r="E8" s="140"/>
      <c r="F8" s="140"/>
      <c r="G8" s="140"/>
      <c r="H8" s="140"/>
      <c r="I8" s="140"/>
      <c r="J8" s="140"/>
      <c r="K8" s="140"/>
      <c r="L8" s="140"/>
      <c r="M8" s="140"/>
      <c r="N8" s="140"/>
      <c r="O8" s="140"/>
      <c r="P8" s="140"/>
      <c r="Q8" s="140"/>
      <c r="R8" s="140"/>
      <c r="S8" s="140"/>
      <c r="T8" s="140"/>
      <c r="U8" s="140"/>
      <c r="V8" s="140"/>
      <c r="W8" s="140"/>
      <c r="X8" s="140"/>
      <c r="Y8" s="140"/>
      <c r="Z8" s="140"/>
      <c r="AA8" s="140"/>
    </row>
    <row r="9" spans="1:30" s="111" customFormat="1" ht="19.95" customHeight="1">
      <c r="A9" s="110" t="s">
        <v>244</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row>
    <row r="10" spans="1:30" ht="19.95" customHeight="1">
      <c r="A10" s="287" t="s">
        <v>245</v>
      </c>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t="s">
        <v>246</v>
      </c>
      <c r="Z10" s="287"/>
      <c r="AA10" s="287"/>
    </row>
    <row r="11" spans="1:30" ht="19.95" customHeight="1">
      <c r="A11" s="267" t="s">
        <v>247</v>
      </c>
      <c r="B11" s="268" t="s">
        <v>277</v>
      </c>
      <c r="C11" s="268"/>
      <c r="D11" s="268"/>
      <c r="E11" s="268"/>
      <c r="F11" s="268"/>
      <c r="G11" s="268"/>
      <c r="H11" s="268"/>
      <c r="I11" s="268"/>
      <c r="J11" s="268"/>
      <c r="K11" s="268"/>
      <c r="L11" s="268"/>
      <c r="M11" s="268"/>
      <c r="N11" s="268"/>
      <c r="O11" s="268"/>
      <c r="P11" s="268"/>
      <c r="Q11" s="268"/>
      <c r="R11" s="268"/>
      <c r="S11" s="268"/>
      <c r="T11" s="268"/>
      <c r="U11" s="268"/>
      <c r="V11" s="268"/>
      <c r="W11" s="268"/>
      <c r="X11" s="268"/>
      <c r="Y11" s="270"/>
      <c r="Z11" s="271"/>
      <c r="AA11" s="272"/>
      <c r="AD11" s="107" t="s">
        <v>248</v>
      </c>
    </row>
    <row r="12" spans="1:30" ht="19.95" customHeight="1">
      <c r="A12" s="267"/>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73"/>
      <c r="Z12" s="274"/>
      <c r="AA12" s="275"/>
    </row>
    <row r="13" spans="1:30" ht="19.95" customHeight="1">
      <c r="A13" s="267" t="s">
        <v>249</v>
      </c>
      <c r="B13" s="288" t="s">
        <v>278</v>
      </c>
      <c r="C13" s="288"/>
      <c r="D13" s="288"/>
      <c r="E13" s="288"/>
      <c r="F13" s="288"/>
      <c r="G13" s="288"/>
      <c r="H13" s="288"/>
      <c r="I13" s="288"/>
      <c r="J13" s="288"/>
      <c r="K13" s="288"/>
      <c r="L13" s="288"/>
      <c r="M13" s="288"/>
      <c r="N13" s="288"/>
      <c r="O13" s="288"/>
      <c r="P13" s="288"/>
      <c r="Q13" s="288"/>
      <c r="R13" s="288"/>
      <c r="S13" s="288"/>
      <c r="T13" s="288"/>
      <c r="U13" s="288"/>
      <c r="V13" s="288"/>
      <c r="W13" s="288"/>
      <c r="X13" s="288"/>
      <c r="Y13" s="270"/>
      <c r="Z13" s="271"/>
      <c r="AA13" s="272"/>
    </row>
    <row r="14" spans="1:30" ht="19.95" customHeight="1">
      <c r="A14" s="267"/>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73"/>
      <c r="Z14" s="274"/>
      <c r="AA14" s="275"/>
    </row>
    <row r="15" spans="1:30" ht="19.95" customHeight="1">
      <c r="A15" s="289" t="s">
        <v>250</v>
      </c>
      <c r="B15" s="288" t="s">
        <v>279</v>
      </c>
      <c r="C15" s="288"/>
      <c r="D15" s="288"/>
      <c r="E15" s="288"/>
      <c r="F15" s="288"/>
      <c r="G15" s="288"/>
      <c r="H15" s="288"/>
      <c r="I15" s="288"/>
      <c r="J15" s="288"/>
      <c r="K15" s="288"/>
      <c r="L15" s="288"/>
      <c r="M15" s="288"/>
      <c r="N15" s="288"/>
      <c r="O15" s="288"/>
      <c r="P15" s="288"/>
      <c r="Q15" s="288"/>
      <c r="R15" s="288"/>
      <c r="S15" s="288"/>
      <c r="T15" s="288"/>
      <c r="U15" s="288"/>
      <c r="V15" s="288"/>
      <c r="W15" s="288"/>
      <c r="X15" s="288"/>
      <c r="Y15" s="270"/>
      <c r="Z15" s="271"/>
      <c r="AA15" s="272"/>
    </row>
    <row r="16" spans="1:30" ht="19.95" customHeight="1">
      <c r="A16" s="290"/>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73"/>
      <c r="Z16" s="274"/>
      <c r="AA16" s="275"/>
    </row>
    <row r="17" spans="1:29" ht="19.95" customHeight="1">
      <c r="A17" s="290"/>
      <c r="B17" s="292"/>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4"/>
    </row>
    <row r="18" spans="1:29" ht="19.95" customHeight="1">
      <c r="A18" s="291"/>
      <c r="B18" s="295"/>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7"/>
    </row>
    <row r="19" spans="1:29" ht="19.95" customHeight="1">
      <c r="A19" s="110"/>
      <c r="B19" s="110"/>
      <c r="C19" s="110"/>
      <c r="D19" s="110"/>
      <c r="E19" s="110"/>
      <c r="F19" s="110"/>
      <c r="G19" s="110"/>
      <c r="H19" s="110"/>
      <c r="I19" s="110"/>
      <c r="J19" s="110"/>
      <c r="K19" s="110"/>
      <c r="L19" s="110"/>
      <c r="M19" s="110"/>
      <c r="N19" s="110"/>
      <c r="O19" s="110"/>
      <c r="P19" s="110"/>
      <c r="Q19" s="110"/>
      <c r="R19" s="110"/>
      <c r="S19" s="110"/>
      <c r="T19" s="110"/>
      <c r="U19" s="110"/>
      <c r="V19" s="110"/>
      <c r="W19" s="110"/>
      <c r="X19" s="110"/>
      <c r="Y19" s="112"/>
      <c r="Z19" s="112"/>
      <c r="AA19" s="112"/>
    </row>
    <row r="20" spans="1:29" ht="19.95" customHeight="1">
      <c r="A20" s="298" t="s">
        <v>251</v>
      </c>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row>
    <row r="21" spans="1:29" ht="19.95" customHeight="1">
      <c r="A21" s="299"/>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99"/>
    </row>
    <row r="22" spans="1:29" ht="19.95" customHeight="1">
      <c r="A22" s="287" t="s">
        <v>245</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t="s">
        <v>246</v>
      </c>
      <c r="Z22" s="287"/>
      <c r="AA22" s="287"/>
    </row>
    <row r="23" spans="1:29" ht="19.95" customHeight="1">
      <c r="A23" s="267" t="s">
        <v>247</v>
      </c>
      <c r="B23" s="288" t="s">
        <v>252</v>
      </c>
      <c r="C23" s="288"/>
      <c r="D23" s="288"/>
      <c r="E23" s="288"/>
      <c r="F23" s="288"/>
      <c r="G23" s="288"/>
      <c r="H23" s="288"/>
      <c r="I23" s="288"/>
      <c r="J23" s="288"/>
      <c r="K23" s="288"/>
      <c r="L23" s="288"/>
      <c r="M23" s="288"/>
      <c r="N23" s="288"/>
      <c r="O23" s="288"/>
      <c r="P23" s="288"/>
      <c r="Q23" s="288"/>
      <c r="R23" s="288"/>
      <c r="S23" s="288"/>
      <c r="T23" s="288"/>
      <c r="U23" s="288"/>
      <c r="V23" s="288"/>
      <c r="W23" s="288"/>
      <c r="X23" s="288"/>
      <c r="Y23" s="270"/>
      <c r="Z23" s="271"/>
      <c r="AA23" s="272"/>
    </row>
    <row r="24" spans="1:29" ht="19.95" customHeight="1">
      <c r="A24" s="267"/>
      <c r="B24" s="288"/>
      <c r="C24" s="288"/>
      <c r="D24" s="288"/>
      <c r="E24" s="288"/>
      <c r="F24" s="288"/>
      <c r="G24" s="288"/>
      <c r="H24" s="288"/>
      <c r="I24" s="288"/>
      <c r="J24" s="288"/>
      <c r="K24" s="288"/>
      <c r="L24" s="288"/>
      <c r="M24" s="288"/>
      <c r="N24" s="288"/>
      <c r="O24" s="288"/>
      <c r="P24" s="288"/>
      <c r="Q24" s="288"/>
      <c r="R24" s="288"/>
      <c r="S24" s="288"/>
      <c r="T24" s="288"/>
      <c r="U24" s="288"/>
      <c r="V24" s="288"/>
      <c r="W24" s="288"/>
      <c r="X24" s="288"/>
      <c r="Y24" s="273"/>
      <c r="Z24" s="274"/>
      <c r="AA24" s="275"/>
    </row>
    <row r="25" spans="1:29" ht="19.95" customHeight="1">
      <c r="A25" s="267" t="s">
        <v>249</v>
      </c>
      <c r="B25" s="288" t="s">
        <v>253</v>
      </c>
      <c r="C25" s="288"/>
      <c r="D25" s="288"/>
      <c r="E25" s="288"/>
      <c r="F25" s="288"/>
      <c r="G25" s="288"/>
      <c r="H25" s="288"/>
      <c r="I25" s="288"/>
      <c r="J25" s="288"/>
      <c r="K25" s="288"/>
      <c r="L25" s="288"/>
      <c r="M25" s="288"/>
      <c r="N25" s="288"/>
      <c r="O25" s="288"/>
      <c r="P25" s="288"/>
      <c r="Q25" s="288"/>
      <c r="R25" s="288"/>
      <c r="S25" s="288"/>
      <c r="T25" s="288"/>
      <c r="U25" s="288"/>
      <c r="V25" s="288"/>
      <c r="W25" s="288"/>
      <c r="X25" s="288"/>
      <c r="Y25" s="270"/>
      <c r="Z25" s="271"/>
      <c r="AA25" s="272"/>
    </row>
    <row r="26" spans="1:29" ht="19.95" customHeight="1">
      <c r="A26" s="267"/>
      <c r="B26" s="288"/>
      <c r="C26" s="288"/>
      <c r="D26" s="288"/>
      <c r="E26" s="288"/>
      <c r="F26" s="288"/>
      <c r="G26" s="288"/>
      <c r="H26" s="288"/>
      <c r="I26" s="288"/>
      <c r="J26" s="288"/>
      <c r="K26" s="288"/>
      <c r="L26" s="288"/>
      <c r="M26" s="288"/>
      <c r="N26" s="288"/>
      <c r="O26" s="288"/>
      <c r="P26" s="288"/>
      <c r="Q26" s="288"/>
      <c r="R26" s="288"/>
      <c r="S26" s="288"/>
      <c r="T26" s="288"/>
      <c r="U26" s="288"/>
      <c r="V26" s="288"/>
      <c r="W26" s="288"/>
      <c r="X26" s="288"/>
      <c r="Y26" s="273"/>
      <c r="Z26" s="274"/>
      <c r="AA26" s="275"/>
    </row>
    <row r="27" spans="1:29" ht="19.95" customHeight="1">
      <c r="A27" s="110"/>
      <c r="B27" s="300"/>
      <c r="C27" s="300"/>
      <c r="D27" s="300"/>
      <c r="E27" s="300"/>
      <c r="F27" s="300"/>
      <c r="G27" s="300"/>
      <c r="H27" s="300"/>
      <c r="I27" s="300"/>
      <c r="J27" s="300"/>
      <c r="K27" s="300"/>
      <c r="L27" s="300"/>
      <c r="M27" s="300"/>
      <c r="N27" s="300"/>
      <c r="O27" s="300"/>
      <c r="P27" s="300"/>
      <c r="Q27" s="300"/>
      <c r="R27" s="300"/>
      <c r="S27" s="300"/>
      <c r="T27" s="300"/>
      <c r="U27" s="300"/>
      <c r="V27" s="300"/>
      <c r="W27" s="300"/>
      <c r="X27" s="300"/>
      <c r="Y27" s="300"/>
      <c r="Z27" s="300"/>
      <c r="AA27" s="300"/>
    </row>
    <row r="28" spans="1:29" ht="19.95" customHeight="1">
      <c r="A28" s="110" t="s">
        <v>254</v>
      </c>
      <c r="B28" s="110"/>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C28" s="107" t="s">
        <v>255</v>
      </c>
    </row>
    <row r="29" spans="1:29" ht="19.95" customHeight="1">
      <c r="A29" s="110"/>
      <c r="B29" s="301"/>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c r="AA29" s="302"/>
      <c r="AC29" s="107" t="s">
        <v>256</v>
      </c>
    </row>
    <row r="30" spans="1:29" ht="19.95" customHeight="1">
      <c r="A30" s="110"/>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c r="AA30" s="302"/>
      <c r="AC30" s="107" t="s">
        <v>257</v>
      </c>
    </row>
    <row r="31" spans="1:29" ht="19.95" customHeight="1">
      <c r="A31" s="110"/>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c r="AA31" s="302"/>
    </row>
    <row r="32" spans="1:29" ht="19.95" customHeight="1">
      <c r="A32" s="110"/>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c r="AA32" s="302"/>
      <c r="AC32" s="113"/>
    </row>
    <row r="33" spans="1:29" ht="19.95" customHeight="1">
      <c r="A33" s="110"/>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C33" s="113"/>
    </row>
    <row r="34" spans="1:29" ht="19.95" customHeight="1">
      <c r="A34" s="110"/>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c r="AA34" s="302"/>
      <c r="AC34" s="107" t="s">
        <v>258</v>
      </c>
    </row>
    <row r="35" spans="1:29" ht="19.95" customHeight="1">
      <c r="A35" s="110"/>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c r="AA35" s="302"/>
      <c r="AC35" s="107" t="s">
        <v>259</v>
      </c>
    </row>
    <row r="36" spans="1:29" ht="19.95" customHeight="1">
      <c r="A36" s="110"/>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c r="AA36" s="302"/>
    </row>
    <row r="37" spans="1:29" ht="19.95" customHeight="1"/>
    <row r="38" spans="1:29" ht="19.95" customHeight="1"/>
    <row r="39" spans="1:29" ht="19.95" customHeight="1"/>
    <row r="40" spans="1:29" ht="19.95" customHeight="1"/>
    <row r="41" spans="1:29" ht="19.95" customHeight="1"/>
    <row r="42" spans="1:29" ht="19.95" customHeight="1"/>
    <row r="43" spans="1:29" ht="19.95" customHeight="1"/>
    <row r="44" spans="1:29" ht="19.95" customHeight="1"/>
    <row r="45" spans="1:29" ht="19.95" customHeight="1"/>
    <row r="46" spans="1:29" ht="19.95" customHeight="1"/>
    <row r="48" spans="1:29" ht="19.95" customHeight="1"/>
    <row r="49" ht="19.95" customHeight="1"/>
    <row r="50" ht="19.95" customHeight="1"/>
    <row r="51" ht="19.95" customHeight="1"/>
    <row r="52" ht="19.95" customHeight="1"/>
    <row r="53" ht="19.95" customHeight="1"/>
    <row r="54" ht="19.95" customHeight="1"/>
    <row r="55" ht="19.95" customHeight="1"/>
    <row r="56" ht="17.25" customHeight="1"/>
    <row r="57" ht="17.25" customHeight="1"/>
    <row r="58" ht="17.25"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sheetData>
  <sheetProtection password="8948" sheet="1" objects="1" scenarios="1"/>
  <protectedRanges>
    <protectedRange password="8748" sqref="Y11:AA16 B17 B6 Y23:AA26 B29" name="範囲1"/>
  </protectedRanges>
  <dataConsolidate/>
  <mergeCells count="26">
    <mergeCell ref="A25:A26"/>
    <mergeCell ref="B25:X26"/>
    <mergeCell ref="Y25:AA26"/>
    <mergeCell ref="B27:AA27"/>
    <mergeCell ref="B29:AA36"/>
    <mergeCell ref="A20:AA21"/>
    <mergeCell ref="A22:X22"/>
    <mergeCell ref="Y22:AA22"/>
    <mergeCell ref="A23:A24"/>
    <mergeCell ref="B23:X24"/>
    <mergeCell ref="Y23:AA24"/>
    <mergeCell ref="A13:A14"/>
    <mergeCell ref="B13:X14"/>
    <mergeCell ref="Y13:AA14"/>
    <mergeCell ref="A15:A18"/>
    <mergeCell ref="B15:X16"/>
    <mergeCell ref="Y15:AA16"/>
    <mergeCell ref="B17:AA18"/>
    <mergeCell ref="A11:A12"/>
    <mergeCell ref="B11:X12"/>
    <mergeCell ref="Y11:AA12"/>
    <mergeCell ref="B3:AA4"/>
    <mergeCell ref="B6:C7"/>
    <mergeCell ref="D6:Z7"/>
    <mergeCell ref="A10:X10"/>
    <mergeCell ref="Y10:AA10"/>
  </mergeCells>
  <phoneticPr fontId="1"/>
  <dataValidations count="1">
    <dataValidation type="list" allowBlank="1" showInputMessage="1" showErrorMessage="1" sqref="Y23:AA26 B6:C7 Y11:AA16">
      <formula1>$AD$11</formula1>
    </dataValidation>
  </dataValidations>
  <pageMargins left="0.75" right="0.75" top="1" bottom="1" header="0.51200000000000001" footer="0.51200000000000001"/>
  <pageSetup paperSize="9" scale="93" orientation="portrait"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99B8F11D-06AB-4F3C-8C7A-A711A698207E}">
            <xm:f>'\\10.226.113.52\新型コロナ補助金関係（部内共有）\08_令和5年度サービス提供体制確保事業補助金\04 都要綱\02_様式案作成\04_R5分\[02_R5交付申請書様式（様式第１号　令和５年度に要した費用分）（R5.5.8～R5.9.30）.xlsx]基本情報等入力シート'!#REF!=1</xm:f>
            <x14:dxf>
              <fill>
                <patternFill>
                  <bgColor theme="0" tint="-0.499984740745262"/>
                </patternFill>
              </fill>
            </x14:dxf>
          </x14:cfRule>
          <xm:sqref>A2:AA36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2:E731"/>
  <sheetViews>
    <sheetView workbookViewId="0">
      <selection activeCell="N9" sqref="N9"/>
    </sheetView>
  </sheetViews>
  <sheetFormatPr defaultColWidth="8.09765625" defaultRowHeight="18"/>
  <cols>
    <col min="1" max="1" width="8.09765625" style="114"/>
    <col min="2" max="2" width="16.5" style="114" customWidth="1"/>
    <col min="3" max="16384" width="8.09765625" style="114"/>
  </cols>
  <sheetData>
    <row r="2" spans="2:5" ht="22.2">
      <c r="B2" s="120">
        <v>44652</v>
      </c>
      <c r="C2" s="121">
        <v>2</v>
      </c>
      <c r="E2" s="115" t="s">
        <v>226</v>
      </c>
    </row>
    <row r="3" spans="2:5" ht="22.2">
      <c r="B3" s="120">
        <v>44653</v>
      </c>
      <c r="C3" s="121">
        <v>3</v>
      </c>
      <c r="E3" s="122" t="s">
        <v>219</v>
      </c>
    </row>
    <row r="4" spans="2:5" ht="22.2">
      <c r="B4" s="120">
        <v>44654</v>
      </c>
      <c r="C4" s="121">
        <v>4</v>
      </c>
      <c r="E4" s="122" t="s">
        <v>221</v>
      </c>
    </row>
    <row r="5" spans="2:5" ht="22.2">
      <c r="B5" s="120">
        <v>44655</v>
      </c>
      <c r="C5" s="121">
        <v>5</v>
      </c>
      <c r="E5" s="122" t="s">
        <v>38</v>
      </c>
    </row>
    <row r="6" spans="2:5" ht="22.2">
      <c r="B6" s="120">
        <v>44656</v>
      </c>
      <c r="C6" s="121">
        <v>6</v>
      </c>
      <c r="E6" s="122" t="s">
        <v>223</v>
      </c>
    </row>
    <row r="7" spans="2:5" ht="22.2">
      <c r="B7" s="120">
        <v>44657</v>
      </c>
      <c r="C7" s="121">
        <v>7</v>
      </c>
      <c r="E7" s="122" t="s">
        <v>224</v>
      </c>
    </row>
    <row r="8" spans="2:5" ht="22.2">
      <c r="B8" s="120">
        <v>44658</v>
      </c>
      <c r="C8" s="121">
        <v>8</v>
      </c>
      <c r="E8" s="122" t="s">
        <v>225</v>
      </c>
    </row>
    <row r="9" spans="2:5" ht="22.2">
      <c r="B9" s="120">
        <v>44659</v>
      </c>
      <c r="C9" s="121">
        <v>9</v>
      </c>
      <c r="E9" s="122" t="s">
        <v>37</v>
      </c>
    </row>
    <row r="10" spans="2:5" ht="22.2">
      <c r="B10" s="120">
        <v>44660</v>
      </c>
      <c r="C10" s="121">
        <v>10</v>
      </c>
      <c r="E10" s="122" t="s">
        <v>227</v>
      </c>
    </row>
    <row r="11" spans="2:5" ht="22.2">
      <c r="B11" s="120">
        <v>44661</v>
      </c>
      <c r="C11" s="121">
        <v>11</v>
      </c>
      <c r="E11" s="122" t="s">
        <v>228</v>
      </c>
    </row>
    <row r="12" spans="2:5" ht="22.2">
      <c r="B12" s="120">
        <v>44662</v>
      </c>
      <c r="C12" s="121">
        <v>12</v>
      </c>
      <c r="E12" s="122" t="s">
        <v>229</v>
      </c>
    </row>
    <row r="13" spans="2:5" ht="22.2">
      <c r="B13" s="120">
        <v>44663</v>
      </c>
      <c r="C13" s="121">
        <v>13</v>
      </c>
      <c r="E13" s="122" t="s">
        <v>230</v>
      </c>
    </row>
    <row r="14" spans="2:5" ht="22.2">
      <c r="B14" s="120">
        <v>44664</v>
      </c>
      <c r="C14" s="121">
        <v>14</v>
      </c>
      <c r="E14" s="122" t="s">
        <v>231</v>
      </c>
    </row>
    <row r="15" spans="2:5" ht="22.2">
      <c r="B15" s="120">
        <v>44665</v>
      </c>
      <c r="C15" s="121">
        <v>15</v>
      </c>
      <c r="E15" s="122" t="s">
        <v>232</v>
      </c>
    </row>
    <row r="16" spans="2:5" ht="22.2">
      <c r="B16" s="120">
        <v>44666</v>
      </c>
      <c r="E16" s="122" t="s">
        <v>233</v>
      </c>
    </row>
    <row r="17" spans="2:5" ht="22.2">
      <c r="B17" s="120">
        <v>44667</v>
      </c>
      <c r="E17" s="122" t="s">
        <v>234</v>
      </c>
    </row>
    <row r="18" spans="2:5">
      <c r="B18" s="120">
        <v>44668</v>
      </c>
    </row>
    <row r="19" spans="2:5">
      <c r="B19" s="120">
        <v>44669</v>
      </c>
    </row>
    <row r="20" spans="2:5">
      <c r="B20" s="120">
        <v>44670</v>
      </c>
    </row>
    <row r="21" spans="2:5">
      <c r="B21" s="120">
        <v>44671</v>
      </c>
    </row>
    <row r="22" spans="2:5">
      <c r="B22" s="120">
        <v>44672</v>
      </c>
    </row>
    <row r="23" spans="2:5">
      <c r="B23" s="120">
        <v>44673</v>
      </c>
    </row>
    <row r="24" spans="2:5">
      <c r="B24" s="120">
        <v>44674</v>
      </c>
    </row>
    <row r="25" spans="2:5">
      <c r="B25" s="120">
        <v>44675</v>
      </c>
    </row>
    <row r="26" spans="2:5">
      <c r="B26" s="120">
        <v>44676</v>
      </c>
    </row>
    <row r="27" spans="2:5">
      <c r="B27" s="120">
        <v>44677</v>
      </c>
    </row>
    <row r="28" spans="2:5">
      <c r="B28" s="120">
        <v>44678</v>
      </c>
    </row>
    <row r="29" spans="2:5">
      <c r="B29" s="120">
        <v>44679</v>
      </c>
    </row>
    <row r="30" spans="2:5">
      <c r="B30" s="120">
        <v>44680</v>
      </c>
    </row>
    <row r="31" spans="2:5">
      <c r="B31" s="120">
        <v>44681</v>
      </c>
    </row>
    <row r="32" spans="2:5">
      <c r="B32" s="120">
        <v>44682</v>
      </c>
    </row>
    <row r="33" spans="2:2">
      <c r="B33" s="120">
        <v>44683</v>
      </c>
    </row>
    <row r="34" spans="2:2">
      <c r="B34" s="120">
        <v>44684</v>
      </c>
    </row>
    <row r="35" spans="2:2">
      <c r="B35" s="120">
        <v>44685</v>
      </c>
    </row>
    <row r="36" spans="2:2">
      <c r="B36" s="120">
        <v>44686</v>
      </c>
    </row>
    <row r="37" spans="2:2">
      <c r="B37" s="120">
        <v>44687</v>
      </c>
    </row>
    <row r="38" spans="2:2">
      <c r="B38" s="120">
        <v>44688</v>
      </c>
    </row>
    <row r="39" spans="2:2">
      <c r="B39" s="120">
        <v>44689</v>
      </c>
    </row>
    <row r="40" spans="2:2">
      <c r="B40" s="120">
        <v>44690</v>
      </c>
    </row>
    <row r="41" spans="2:2">
      <c r="B41" s="120">
        <v>44691</v>
      </c>
    </row>
    <row r="42" spans="2:2">
      <c r="B42" s="120">
        <v>44692</v>
      </c>
    </row>
    <row r="43" spans="2:2">
      <c r="B43" s="120">
        <v>44693</v>
      </c>
    </row>
    <row r="44" spans="2:2">
      <c r="B44" s="120">
        <v>44694</v>
      </c>
    </row>
    <row r="45" spans="2:2">
      <c r="B45" s="120">
        <v>44695</v>
      </c>
    </row>
    <row r="46" spans="2:2">
      <c r="B46" s="120">
        <v>44696</v>
      </c>
    </row>
    <row r="47" spans="2:2">
      <c r="B47" s="120">
        <v>44697</v>
      </c>
    </row>
    <row r="48" spans="2:2">
      <c r="B48" s="120">
        <v>44698</v>
      </c>
    </row>
    <row r="49" spans="2:2">
      <c r="B49" s="120">
        <v>44699</v>
      </c>
    </row>
    <row r="50" spans="2:2">
      <c r="B50" s="120">
        <v>44700</v>
      </c>
    </row>
    <row r="51" spans="2:2">
      <c r="B51" s="120">
        <v>44701</v>
      </c>
    </row>
    <row r="52" spans="2:2">
      <c r="B52" s="120">
        <v>44702</v>
      </c>
    </row>
    <row r="53" spans="2:2">
      <c r="B53" s="120">
        <v>44703</v>
      </c>
    </row>
    <row r="54" spans="2:2">
      <c r="B54" s="120">
        <v>44704</v>
      </c>
    </row>
    <row r="55" spans="2:2">
      <c r="B55" s="120">
        <v>44705</v>
      </c>
    </row>
    <row r="56" spans="2:2">
      <c r="B56" s="120">
        <v>44706</v>
      </c>
    </row>
    <row r="57" spans="2:2">
      <c r="B57" s="120">
        <v>44707</v>
      </c>
    </row>
    <row r="58" spans="2:2">
      <c r="B58" s="120">
        <v>44708</v>
      </c>
    </row>
    <row r="59" spans="2:2">
      <c r="B59" s="120">
        <v>44709</v>
      </c>
    </row>
    <row r="60" spans="2:2">
      <c r="B60" s="120">
        <v>44710</v>
      </c>
    </row>
    <row r="61" spans="2:2">
      <c r="B61" s="120">
        <v>44711</v>
      </c>
    </row>
    <row r="62" spans="2:2">
      <c r="B62" s="120">
        <v>44712</v>
      </c>
    </row>
    <row r="63" spans="2:2">
      <c r="B63" s="120">
        <v>44713</v>
      </c>
    </row>
    <row r="64" spans="2:2">
      <c r="B64" s="120">
        <v>44714</v>
      </c>
    </row>
    <row r="65" spans="2:2">
      <c r="B65" s="120">
        <v>44715</v>
      </c>
    </row>
    <row r="66" spans="2:2">
      <c r="B66" s="120">
        <v>44716</v>
      </c>
    </row>
    <row r="67" spans="2:2">
      <c r="B67" s="120">
        <v>44717</v>
      </c>
    </row>
    <row r="68" spans="2:2">
      <c r="B68" s="120">
        <v>44718</v>
      </c>
    </row>
    <row r="69" spans="2:2">
      <c r="B69" s="120">
        <v>44719</v>
      </c>
    </row>
    <row r="70" spans="2:2">
      <c r="B70" s="120">
        <v>44720</v>
      </c>
    </row>
    <row r="71" spans="2:2">
      <c r="B71" s="120">
        <v>44721</v>
      </c>
    </row>
    <row r="72" spans="2:2">
      <c r="B72" s="120">
        <v>44722</v>
      </c>
    </row>
    <row r="73" spans="2:2">
      <c r="B73" s="120">
        <v>44723</v>
      </c>
    </row>
    <row r="74" spans="2:2">
      <c r="B74" s="120">
        <v>44724</v>
      </c>
    </row>
    <row r="75" spans="2:2">
      <c r="B75" s="120">
        <v>44725</v>
      </c>
    </row>
    <row r="76" spans="2:2">
      <c r="B76" s="120">
        <v>44726</v>
      </c>
    </row>
    <row r="77" spans="2:2">
      <c r="B77" s="120">
        <v>44727</v>
      </c>
    </row>
    <row r="78" spans="2:2">
      <c r="B78" s="120">
        <v>44728</v>
      </c>
    </row>
    <row r="79" spans="2:2">
      <c r="B79" s="120">
        <v>44729</v>
      </c>
    </row>
    <row r="80" spans="2:2">
      <c r="B80" s="120">
        <v>44730</v>
      </c>
    </row>
    <row r="81" spans="2:2">
      <c r="B81" s="120">
        <v>44731</v>
      </c>
    </row>
    <row r="82" spans="2:2">
      <c r="B82" s="120">
        <v>44732</v>
      </c>
    </row>
    <row r="83" spans="2:2">
      <c r="B83" s="120">
        <v>44733</v>
      </c>
    </row>
    <row r="84" spans="2:2">
      <c r="B84" s="120">
        <v>44734</v>
      </c>
    </row>
    <row r="85" spans="2:2">
      <c r="B85" s="120">
        <v>44735</v>
      </c>
    </row>
    <row r="86" spans="2:2">
      <c r="B86" s="120">
        <v>44736</v>
      </c>
    </row>
    <row r="87" spans="2:2">
      <c r="B87" s="120">
        <v>44737</v>
      </c>
    </row>
    <row r="88" spans="2:2">
      <c r="B88" s="120">
        <v>44738</v>
      </c>
    </row>
    <row r="89" spans="2:2">
      <c r="B89" s="120">
        <v>44739</v>
      </c>
    </row>
    <row r="90" spans="2:2">
      <c r="B90" s="120">
        <v>44740</v>
      </c>
    </row>
    <row r="91" spans="2:2">
      <c r="B91" s="120">
        <v>44741</v>
      </c>
    </row>
    <row r="92" spans="2:2">
      <c r="B92" s="120">
        <v>44742</v>
      </c>
    </row>
    <row r="93" spans="2:2">
      <c r="B93" s="120">
        <v>44743</v>
      </c>
    </row>
    <row r="94" spans="2:2">
      <c r="B94" s="120">
        <v>44744</v>
      </c>
    </row>
    <row r="95" spans="2:2">
      <c r="B95" s="120">
        <v>44745</v>
      </c>
    </row>
    <row r="96" spans="2:2">
      <c r="B96" s="120">
        <v>44746</v>
      </c>
    </row>
    <row r="97" spans="2:2">
      <c r="B97" s="120">
        <v>44747</v>
      </c>
    </row>
    <row r="98" spans="2:2">
      <c r="B98" s="120">
        <v>44748</v>
      </c>
    </row>
    <row r="99" spans="2:2">
      <c r="B99" s="120">
        <v>44749</v>
      </c>
    </row>
    <row r="100" spans="2:2">
      <c r="B100" s="120">
        <v>44750</v>
      </c>
    </row>
    <row r="101" spans="2:2">
      <c r="B101" s="120">
        <v>44751</v>
      </c>
    </row>
    <row r="102" spans="2:2">
      <c r="B102" s="120">
        <v>44752</v>
      </c>
    </row>
    <row r="103" spans="2:2">
      <c r="B103" s="120">
        <v>44753</v>
      </c>
    </row>
    <row r="104" spans="2:2">
      <c r="B104" s="120">
        <v>44754</v>
      </c>
    </row>
    <row r="105" spans="2:2">
      <c r="B105" s="120">
        <v>44755</v>
      </c>
    </row>
    <row r="106" spans="2:2">
      <c r="B106" s="120">
        <v>44756</v>
      </c>
    </row>
    <row r="107" spans="2:2">
      <c r="B107" s="120">
        <v>44757</v>
      </c>
    </row>
    <row r="108" spans="2:2">
      <c r="B108" s="120">
        <v>44758</v>
      </c>
    </row>
    <row r="109" spans="2:2">
      <c r="B109" s="120">
        <v>44759</v>
      </c>
    </row>
    <row r="110" spans="2:2">
      <c r="B110" s="120">
        <v>44760</v>
      </c>
    </row>
    <row r="111" spans="2:2">
      <c r="B111" s="120">
        <v>44761</v>
      </c>
    </row>
    <row r="112" spans="2:2">
      <c r="B112" s="120">
        <v>44762</v>
      </c>
    </row>
    <row r="113" spans="2:2">
      <c r="B113" s="120">
        <v>44763</v>
      </c>
    </row>
    <row r="114" spans="2:2">
      <c r="B114" s="120">
        <v>44764</v>
      </c>
    </row>
    <row r="115" spans="2:2">
      <c r="B115" s="120">
        <v>44765</v>
      </c>
    </row>
    <row r="116" spans="2:2">
      <c r="B116" s="120">
        <v>44766</v>
      </c>
    </row>
    <row r="117" spans="2:2">
      <c r="B117" s="120">
        <v>44767</v>
      </c>
    </row>
    <row r="118" spans="2:2">
      <c r="B118" s="120">
        <v>44768</v>
      </c>
    </row>
    <row r="119" spans="2:2">
      <c r="B119" s="120">
        <v>44769</v>
      </c>
    </row>
    <row r="120" spans="2:2">
      <c r="B120" s="120">
        <v>44770</v>
      </c>
    </row>
    <row r="121" spans="2:2">
      <c r="B121" s="120">
        <v>44771</v>
      </c>
    </row>
    <row r="122" spans="2:2">
      <c r="B122" s="120">
        <v>44772</v>
      </c>
    </row>
    <row r="123" spans="2:2">
      <c r="B123" s="120">
        <v>44773</v>
      </c>
    </row>
    <row r="124" spans="2:2">
      <c r="B124" s="120">
        <v>44774</v>
      </c>
    </row>
    <row r="125" spans="2:2">
      <c r="B125" s="120">
        <v>44775</v>
      </c>
    </row>
    <row r="126" spans="2:2">
      <c r="B126" s="120">
        <v>44776</v>
      </c>
    </row>
    <row r="127" spans="2:2">
      <c r="B127" s="120">
        <v>44777</v>
      </c>
    </row>
    <row r="128" spans="2:2">
      <c r="B128" s="120">
        <v>44778</v>
      </c>
    </row>
    <row r="129" spans="2:2">
      <c r="B129" s="120">
        <v>44779</v>
      </c>
    </row>
    <row r="130" spans="2:2">
      <c r="B130" s="120">
        <v>44780</v>
      </c>
    </row>
    <row r="131" spans="2:2">
      <c r="B131" s="120">
        <v>44781</v>
      </c>
    </row>
    <row r="132" spans="2:2">
      <c r="B132" s="120">
        <v>44782</v>
      </c>
    </row>
    <row r="133" spans="2:2">
      <c r="B133" s="120">
        <v>44783</v>
      </c>
    </row>
    <row r="134" spans="2:2">
      <c r="B134" s="120">
        <v>44784</v>
      </c>
    </row>
    <row r="135" spans="2:2">
      <c r="B135" s="120">
        <v>44785</v>
      </c>
    </row>
    <row r="136" spans="2:2">
      <c r="B136" s="120">
        <v>44786</v>
      </c>
    </row>
    <row r="137" spans="2:2">
      <c r="B137" s="120">
        <v>44787</v>
      </c>
    </row>
    <row r="138" spans="2:2">
      <c r="B138" s="120">
        <v>44788</v>
      </c>
    </row>
    <row r="139" spans="2:2">
      <c r="B139" s="120">
        <v>44789</v>
      </c>
    </row>
    <row r="140" spans="2:2">
      <c r="B140" s="120">
        <v>44790</v>
      </c>
    </row>
    <row r="141" spans="2:2">
      <c r="B141" s="120">
        <v>44791</v>
      </c>
    </row>
    <row r="142" spans="2:2">
      <c r="B142" s="120">
        <v>44792</v>
      </c>
    </row>
    <row r="143" spans="2:2">
      <c r="B143" s="120">
        <v>44793</v>
      </c>
    </row>
    <row r="144" spans="2:2">
      <c r="B144" s="120">
        <v>44794</v>
      </c>
    </row>
    <row r="145" spans="2:2">
      <c r="B145" s="120">
        <v>44795</v>
      </c>
    </row>
    <row r="146" spans="2:2">
      <c r="B146" s="120">
        <v>44796</v>
      </c>
    </row>
    <row r="147" spans="2:2">
      <c r="B147" s="120">
        <v>44797</v>
      </c>
    </row>
    <row r="148" spans="2:2">
      <c r="B148" s="120">
        <v>44798</v>
      </c>
    </row>
    <row r="149" spans="2:2">
      <c r="B149" s="120">
        <v>44799</v>
      </c>
    </row>
    <row r="150" spans="2:2">
      <c r="B150" s="120">
        <v>44800</v>
      </c>
    </row>
    <row r="151" spans="2:2">
      <c r="B151" s="120">
        <v>44801</v>
      </c>
    </row>
    <row r="152" spans="2:2">
      <c r="B152" s="120">
        <v>44802</v>
      </c>
    </row>
    <row r="153" spans="2:2">
      <c r="B153" s="120">
        <v>44803</v>
      </c>
    </row>
    <row r="154" spans="2:2">
      <c r="B154" s="120">
        <v>44804</v>
      </c>
    </row>
    <row r="155" spans="2:2">
      <c r="B155" s="120">
        <v>44805</v>
      </c>
    </row>
    <row r="156" spans="2:2">
      <c r="B156" s="120">
        <v>44806</v>
      </c>
    </row>
    <row r="157" spans="2:2">
      <c r="B157" s="120">
        <v>44807</v>
      </c>
    </row>
    <row r="158" spans="2:2">
      <c r="B158" s="120">
        <v>44808</v>
      </c>
    </row>
    <row r="159" spans="2:2">
      <c r="B159" s="120">
        <v>44809</v>
      </c>
    </row>
    <row r="160" spans="2:2">
      <c r="B160" s="120">
        <v>44810</v>
      </c>
    </row>
    <row r="161" spans="2:2">
      <c r="B161" s="120">
        <v>44811</v>
      </c>
    </row>
    <row r="162" spans="2:2">
      <c r="B162" s="120">
        <v>44812</v>
      </c>
    </row>
    <row r="163" spans="2:2">
      <c r="B163" s="120">
        <v>44813</v>
      </c>
    </row>
    <row r="164" spans="2:2">
      <c r="B164" s="120">
        <v>44814</v>
      </c>
    </row>
    <row r="165" spans="2:2">
      <c r="B165" s="120">
        <v>44815</v>
      </c>
    </row>
    <row r="166" spans="2:2">
      <c r="B166" s="120">
        <v>44816</v>
      </c>
    </row>
    <row r="167" spans="2:2">
      <c r="B167" s="120">
        <v>44817</v>
      </c>
    </row>
    <row r="168" spans="2:2">
      <c r="B168" s="120">
        <v>44818</v>
      </c>
    </row>
    <row r="169" spans="2:2">
      <c r="B169" s="120">
        <v>44819</v>
      </c>
    </row>
    <row r="170" spans="2:2">
      <c r="B170" s="120">
        <v>44820</v>
      </c>
    </row>
    <row r="171" spans="2:2">
      <c r="B171" s="120">
        <v>44821</v>
      </c>
    </row>
    <row r="172" spans="2:2">
      <c r="B172" s="120">
        <v>44822</v>
      </c>
    </row>
    <row r="173" spans="2:2">
      <c r="B173" s="120">
        <v>44823</v>
      </c>
    </row>
    <row r="174" spans="2:2">
      <c r="B174" s="120">
        <v>44824</v>
      </c>
    </row>
    <row r="175" spans="2:2">
      <c r="B175" s="120">
        <v>44825</v>
      </c>
    </row>
    <row r="176" spans="2:2">
      <c r="B176" s="120">
        <v>44826</v>
      </c>
    </row>
    <row r="177" spans="2:2">
      <c r="B177" s="120">
        <v>44827</v>
      </c>
    </row>
    <row r="178" spans="2:2">
      <c r="B178" s="120">
        <v>44828</v>
      </c>
    </row>
    <row r="179" spans="2:2">
      <c r="B179" s="120">
        <v>44829</v>
      </c>
    </row>
    <row r="180" spans="2:2">
      <c r="B180" s="120">
        <v>44830</v>
      </c>
    </row>
    <row r="181" spans="2:2">
      <c r="B181" s="120">
        <v>44831</v>
      </c>
    </row>
    <row r="182" spans="2:2">
      <c r="B182" s="120">
        <v>44832</v>
      </c>
    </row>
    <row r="183" spans="2:2">
      <c r="B183" s="120">
        <v>44833</v>
      </c>
    </row>
    <row r="184" spans="2:2">
      <c r="B184" s="120">
        <v>44834</v>
      </c>
    </row>
    <row r="185" spans="2:2">
      <c r="B185" s="120">
        <v>44835</v>
      </c>
    </row>
    <row r="186" spans="2:2">
      <c r="B186" s="120">
        <v>44836</v>
      </c>
    </row>
    <row r="187" spans="2:2">
      <c r="B187" s="120">
        <v>44837</v>
      </c>
    </row>
    <row r="188" spans="2:2">
      <c r="B188" s="120">
        <v>44838</v>
      </c>
    </row>
    <row r="189" spans="2:2">
      <c r="B189" s="120">
        <v>44839</v>
      </c>
    </row>
    <row r="190" spans="2:2">
      <c r="B190" s="120">
        <v>44840</v>
      </c>
    </row>
    <row r="191" spans="2:2">
      <c r="B191" s="120">
        <v>44841</v>
      </c>
    </row>
    <row r="192" spans="2:2">
      <c r="B192" s="120">
        <v>44842</v>
      </c>
    </row>
    <row r="193" spans="2:2">
      <c r="B193" s="120">
        <v>44843</v>
      </c>
    </row>
    <row r="194" spans="2:2">
      <c r="B194" s="120">
        <v>44844</v>
      </c>
    </row>
    <row r="195" spans="2:2">
      <c r="B195" s="120">
        <v>44845</v>
      </c>
    </row>
    <row r="196" spans="2:2">
      <c r="B196" s="120">
        <v>44846</v>
      </c>
    </row>
    <row r="197" spans="2:2">
      <c r="B197" s="120">
        <v>44847</v>
      </c>
    </row>
    <row r="198" spans="2:2">
      <c r="B198" s="120">
        <v>44848</v>
      </c>
    </row>
    <row r="199" spans="2:2">
      <c r="B199" s="120">
        <v>44849</v>
      </c>
    </row>
    <row r="200" spans="2:2">
      <c r="B200" s="120">
        <v>44850</v>
      </c>
    </row>
    <row r="201" spans="2:2">
      <c r="B201" s="120">
        <v>44851</v>
      </c>
    </row>
    <row r="202" spans="2:2">
      <c r="B202" s="120">
        <v>44852</v>
      </c>
    </row>
    <row r="203" spans="2:2">
      <c r="B203" s="120">
        <v>44853</v>
      </c>
    </row>
    <row r="204" spans="2:2">
      <c r="B204" s="120">
        <v>44854</v>
      </c>
    </row>
    <row r="205" spans="2:2">
      <c r="B205" s="120">
        <v>44855</v>
      </c>
    </row>
    <row r="206" spans="2:2">
      <c r="B206" s="120">
        <v>44856</v>
      </c>
    </row>
    <row r="207" spans="2:2">
      <c r="B207" s="120">
        <v>44857</v>
      </c>
    </row>
    <row r="208" spans="2:2">
      <c r="B208" s="120">
        <v>44858</v>
      </c>
    </row>
    <row r="209" spans="2:2">
      <c r="B209" s="120">
        <v>44859</v>
      </c>
    </row>
    <row r="210" spans="2:2">
      <c r="B210" s="120">
        <v>44860</v>
      </c>
    </row>
    <row r="211" spans="2:2">
      <c r="B211" s="120">
        <v>44861</v>
      </c>
    </row>
    <row r="212" spans="2:2">
      <c r="B212" s="120">
        <v>44862</v>
      </c>
    </row>
    <row r="213" spans="2:2">
      <c r="B213" s="120">
        <v>44863</v>
      </c>
    </row>
    <row r="214" spans="2:2">
      <c r="B214" s="120">
        <v>44864</v>
      </c>
    </row>
    <row r="215" spans="2:2">
      <c r="B215" s="120">
        <v>44865</v>
      </c>
    </row>
    <row r="216" spans="2:2">
      <c r="B216" s="120">
        <v>44866</v>
      </c>
    </row>
    <row r="217" spans="2:2">
      <c r="B217" s="120">
        <v>44867</v>
      </c>
    </row>
    <row r="218" spans="2:2">
      <c r="B218" s="120">
        <v>44868</v>
      </c>
    </row>
    <row r="219" spans="2:2">
      <c r="B219" s="120">
        <v>44869</v>
      </c>
    </row>
    <row r="220" spans="2:2">
      <c r="B220" s="120">
        <v>44870</v>
      </c>
    </row>
    <row r="221" spans="2:2">
      <c r="B221" s="120">
        <v>44871</v>
      </c>
    </row>
    <row r="222" spans="2:2">
      <c r="B222" s="120">
        <v>44872</v>
      </c>
    </row>
    <row r="223" spans="2:2">
      <c r="B223" s="120">
        <v>44873</v>
      </c>
    </row>
    <row r="224" spans="2:2">
      <c r="B224" s="120">
        <v>44874</v>
      </c>
    </row>
    <row r="225" spans="2:2">
      <c r="B225" s="120">
        <v>44875</v>
      </c>
    </row>
    <row r="226" spans="2:2">
      <c r="B226" s="120">
        <v>44876</v>
      </c>
    </row>
    <row r="227" spans="2:2">
      <c r="B227" s="120">
        <v>44877</v>
      </c>
    </row>
    <row r="228" spans="2:2">
      <c r="B228" s="120">
        <v>44878</v>
      </c>
    </row>
    <row r="229" spans="2:2">
      <c r="B229" s="120">
        <v>44879</v>
      </c>
    </row>
    <row r="230" spans="2:2">
      <c r="B230" s="120">
        <v>44880</v>
      </c>
    </row>
    <row r="231" spans="2:2">
      <c r="B231" s="120">
        <v>44881</v>
      </c>
    </row>
    <row r="232" spans="2:2">
      <c r="B232" s="120">
        <v>44882</v>
      </c>
    </row>
    <row r="233" spans="2:2">
      <c r="B233" s="120">
        <v>44883</v>
      </c>
    </row>
    <row r="234" spans="2:2">
      <c r="B234" s="120">
        <v>44884</v>
      </c>
    </row>
    <row r="235" spans="2:2">
      <c r="B235" s="120">
        <v>44885</v>
      </c>
    </row>
    <row r="236" spans="2:2">
      <c r="B236" s="120">
        <v>44886</v>
      </c>
    </row>
    <row r="237" spans="2:2">
      <c r="B237" s="120">
        <v>44887</v>
      </c>
    </row>
    <row r="238" spans="2:2">
      <c r="B238" s="120">
        <v>44888</v>
      </c>
    </row>
    <row r="239" spans="2:2">
      <c r="B239" s="120">
        <v>44889</v>
      </c>
    </row>
    <row r="240" spans="2:2">
      <c r="B240" s="120">
        <v>44890</v>
      </c>
    </row>
    <row r="241" spans="2:2">
      <c r="B241" s="120">
        <v>44891</v>
      </c>
    </row>
    <row r="242" spans="2:2">
      <c r="B242" s="120">
        <v>44892</v>
      </c>
    </row>
    <row r="243" spans="2:2">
      <c r="B243" s="120">
        <v>44893</v>
      </c>
    </row>
    <row r="244" spans="2:2">
      <c r="B244" s="120">
        <v>44894</v>
      </c>
    </row>
    <row r="245" spans="2:2">
      <c r="B245" s="120">
        <v>44895</v>
      </c>
    </row>
    <row r="246" spans="2:2">
      <c r="B246" s="120">
        <v>44896</v>
      </c>
    </row>
    <row r="247" spans="2:2">
      <c r="B247" s="120">
        <v>44897</v>
      </c>
    </row>
    <row r="248" spans="2:2">
      <c r="B248" s="120">
        <v>44898</v>
      </c>
    </row>
    <row r="249" spans="2:2">
      <c r="B249" s="120">
        <v>44899</v>
      </c>
    </row>
    <row r="250" spans="2:2">
      <c r="B250" s="120">
        <v>44900</v>
      </c>
    </row>
    <row r="251" spans="2:2">
      <c r="B251" s="120">
        <v>44901</v>
      </c>
    </row>
    <row r="252" spans="2:2">
      <c r="B252" s="120">
        <v>44902</v>
      </c>
    </row>
    <row r="253" spans="2:2">
      <c r="B253" s="120">
        <v>44903</v>
      </c>
    </row>
    <row r="254" spans="2:2">
      <c r="B254" s="120">
        <v>44904</v>
      </c>
    </row>
    <row r="255" spans="2:2">
      <c r="B255" s="120">
        <v>44905</v>
      </c>
    </row>
    <row r="256" spans="2:2">
      <c r="B256" s="120">
        <v>44906</v>
      </c>
    </row>
    <row r="257" spans="2:2">
      <c r="B257" s="120">
        <v>44907</v>
      </c>
    </row>
    <row r="258" spans="2:2">
      <c r="B258" s="120">
        <v>44908</v>
      </c>
    </row>
    <row r="259" spans="2:2">
      <c r="B259" s="120">
        <v>44909</v>
      </c>
    </row>
    <row r="260" spans="2:2">
      <c r="B260" s="120">
        <v>44910</v>
      </c>
    </row>
    <row r="261" spans="2:2">
      <c r="B261" s="120">
        <v>44911</v>
      </c>
    </row>
    <row r="262" spans="2:2">
      <c r="B262" s="120">
        <v>44912</v>
      </c>
    </row>
    <row r="263" spans="2:2">
      <c r="B263" s="120">
        <v>44913</v>
      </c>
    </row>
    <row r="264" spans="2:2">
      <c r="B264" s="120">
        <v>44914</v>
      </c>
    </row>
    <row r="265" spans="2:2">
      <c r="B265" s="120">
        <v>44915</v>
      </c>
    </row>
    <row r="266" spans="2:2">
      <c r="B266" s="120">
        <v>44916</v>
      </c>
    </row>
    <row r="267" spans="2:2">
      <c r="B267" s="120">
        <v>44917</v>
      </c>
    </row>
    <row r="268" spans="2:2">
      <c r="B268" s="120">
        <v>44918</v>
      </c>
    </row>
    <row r="269" spans="2:2">
      <c r="B269" s="120">
        <v>44919</v>
      </c>
    </row>
    <row r="270" spans="2:2">
      <c r="B270" s="120">
        <v>44920</v>
      </c>
    </row>
    <row r="271" spans="2:2">
      <c r="B271" s="120">
        <v>44921</v>
      </c>
    </row>
    <row r="272" spans="2:2">
      <c r="B272" s="120">
        <v>44922</v>
      </c>
    </row>
    <row r="273" spans="2:2">
      <c r="B273" s="120">
        <v>44923</v>
      </c>
    </row>
    <row r="274" spans="2:2">
      <c r="B274" s="120">
        <v>44924</v>
      </c>
    </row>
    <row r="275" spans="2:2">
      <c r="B275" s="120">
        <v>44925</v>
      </c>
    </row>
    <row r="276" spans="2:2">
      <c r="B276" s="120">
        <v>44926</v>
      </c>
    </row>
    <row r="277" spans="2:2">
      <c r="B277" s="120">
        <v>44927</v>
      </c>
    </row>
    <row r="278" spans="2:2">
      <c r="B278" s="120">
        <v>44928</v>
      </c>
    </row>
    <row r="279" spans="2:2">
      <c r="B279" s="120">
        <v>44929</v>
      </c>
    </row>
    <row r="280" spans="2:2">
      <c r="B280" s="120">
        <v>44930</v>
      </c>
    </row>
    <row r="281" spans="2:2">
      <c r="B281" s="120">
        <v>44931</v>
      </c>
    </row>
    <row r="282" spans="2:2">
      <c r="B282" s="120">
        <v>44932</v>
      </c>
    </row>
    <row r="283" spans="2:2">
      <c r="B283" s="120">
        <v>44933</v>
      </c>
    </row>
    <row r="284" spans="2:2">
      <c r="B284" s="120">
        <v>44934</v>
      </c>
    </row>
    <row r="285" spans="2:2">
      <c r="B285" s="120">
        <v>44935</v>
      </c>
    </row>
    <row r="286" spans="2:2">
      <c r="B286" s="120">
        <v>44936</v>
      </c>
    </row>
    <row r="287" spans="2:2">
      <c r="B287" s="120">
        <v>44937</v>
      </c>
    </row>
    <row r="288" spans="2:2">
      <c r="B288" s="120">
        <v>44938</v>
      </c>
    </row>
    <row r="289" spans="2:2">
      <c r="B289" s="120">
        <v>44939</v>
      </c>
    </row>
    <row r="290" spans="2:2">
      <c r="B290" s="120">
        <v>44940</v>
      </c>
    </row>
    <row r="291" spans="2:2">
      <c r="B291" s="120">
        <v>44941</v>
      </c>
    </row>
    <row r="292" spans="2:2">
      <c r="B292" s="120">
        <v>44942</v>
      </c>
    </row>
    <row r="293" spans="2:2">
      <c r="B293" s="120">
        <v>44943</v>
      </c>
    </row>
    <row r="294" spans="2:2">
      <c r="B294" s="120">
        <v>44944</v>
      </c>
    </row>
    <row r="295" spans="2:2">
      <c r="B295" s="120">
        <v>44945</v>
      </c>
    </row>
    <row r="296" spans="2:2">
      <c r="B296" s="120">
        <v>44946</v>
      </c>
    </row>
    <row r="297" spans="2:2">
      <c r="B297" s="120">
        <v>44947</v>
      </c>
    </row>
    <row r="298" spans="2:2">
      <c r="B298" s="120">
        <v>44948</v>
      </c>
    </row>
    <row r="299" spans="2:2">
      <c r="B299" s="120">
        <v>44949</v>
      </c>
    </row>
    <row r="300" spans="2:2">
      <c r="B300" s="120">
        <v>44950</v>
      </c>
    </row>
    <row r="301" spans="2:2">
      <c r="B301" s="120">
        <v>44951</v>
      </c>
    </row>
    <row r="302" spans="2:2">
      <c r="B302" s="120">
        <v>44952</v>
      </c>
    </row>
    <row r="303" spans="2:2">
      <c r="B303" s="120">
        <v>44953</v>
      </c>
    </row>
    <row r="304" spans="2:2">
      <c r="B304" s="120">
        <v>44954</v>
      </c>
    </row>
    <row r="305" spans="2:2">
      <c r="B305" s="120">
        <v>44955</v>
      </c>
    </row>
    <row r="306" spans="2:2">
      <c r="B306" s="120">
        <v>44956</v>
      </c>
    </row>
    <row r="307" spans="2:2">
      <c r="B307" s="120">
        <v>44957</v>
      </c>
    </row>
    <row r="308" spans="2:2">
      <c r="B308" s="120">
        <v>44958</v>
      </c>
    </row>
    <row r="309" spans="2:2">
      <c r="B309" s="120">
        <v>44959</v>
      </c>
    </row>
    <row r="310" spans="2:2">
      <c r="B310" s="120">
        <v>44960</v>
      </c>
    </row>
    <row r="311" spans="2:2">
      <c r="B311" s="120">
        <v>44961</v>
      </c>
    </row>
    <row r="312" spans="2:2">
      <c r="B312" s="120">
        <v>44962</v>
      </c>
    </row>
    <row r="313" spans="2:2">
      <c r="B313" s="120">
        <v>44963</v>
      </c>
    </row>
    <row r="314" spans="2:2">
      <c r="B314" s="120">
        <v>44964</v>
      </c>
    </row>
    <row r="315" spans="2:2">
      <c r="B315" s="120">
        <v>44965</v>
      </c>
    </row>
    <row r="316" spans="2:2">
      <c r="B316" s="120">
        <v>44966</v>
      </c>
    </row>
    <row r="317" spans="2:2">
      <c r="B317" s="120">
        <v>44967</v>
      </c>
    </row>
    <row r="318" spans="2:2">
      <c r="B318" s="120">
        <v>44968</v>
      </c>
    </row>
    <row r="319" spans="2:2">
      <c r="B319" s="120">
        <v>44969</v>
      </c>
    </row>
    <row r="320" spans="2:2">
      <c r="B320" s="120">
        <v>44970</v>
      </c>
    </row>
    <row r="321" spans="2:2">
      <c r="B321" s="120">
        <v>44971</v>
      </c>
    </row>
    <row r="322" spans="2:2">
      <c r="B322" s="120">
        <v>44972</v>
      </c>
    </row>
    <row r="323" spans="2:2">
      <c r="B323" s="120">
        <v>44973</v>
      </c>
    </row>
    <row r="324" spans="2:2">
      <c r="B324" s="120">
        <v>44974</v>
      </c>
    </row>
    <row r="325" spans="2:2">
      <c r="B325" s="120">
        <v>44975</v>
      </c>
    </row>
    <row r="326" spans="2:2">
      <c r="B326" s="120">
        <v>44976</v>
      </c>
    </row>
    <row r="327" spans="2:2">
      <c r="B327" s="120">
        <v>44977</v>
      </c>
    </row>
    <row r="328" spans="2:2">
      <c r="B328" s="120">
        <v>44978</v>
      </c>
    </row>
    <row r="329" spans="2:2">
      <c r="B329" s="120">
        <v>44979</v>
      </c>
    </row>
    <row r="330" spans="2:2">
      <c r="B330" s="120">
        <v>44980</v>
      </c>
    </row>
    <row r="331" spans="2:2">
      <c r="B331" s="120">
        <v>44981</v>
      </c>
    </row>
    <row r="332" spans="2:2">
      <c r="B332" s="120">
        <v>44982</v>
      </c>
    </row>
    <row r="333" spans="2:2">
      <c r="B333" s="120">
        <v>44983</v>
      </c>
    </row>
    <row r="334" spans="2:2">
      <c r="B334" s="120">
        <v>44984</v>
      </c>
    </row>
    <row r="335" spans="2:2">
      <c r="B335" s="120">
        <v>44985</v>
      </c>
    </row>
    <row r="336" spans="2:2">
      <c r="B336" s="120">
        <v>44986</v>
      </c>
    </row>
    <row r="337" spans="2:2">
      <c r="B337" s="120">
        <v>44987</v>
      </c>
    </row>
    <row r="338" spans="2:2">
      <c r="B338" s="120">
        <v>44988</v>
      </c>
    </row>
    <row r="339" spans="2:2">
      <c r="B339" s="120">
        <v>44989</v>
      </c>
    </row>
    <row r="340" spans="2:2">
      <c r="B340" s="120">
        <v>44990</v>
      </c>
    </row>
    <row r="341" spans="2:2">
      <c r="B341" s="120">
        <v>44991</v>
      </c>
    </row>
    <row r="342" spans="2:2">
      <c r="B342" s="120">
        <v>44992</v>
      </c>
    </row>
    <row r="343" spans="2:2">
      <c r="B343" s="120">
        <v>44993</v>
      </c>
    </row>
    <row r="344" spans="2:2">
      <c r="B344" s="120">
        <v>44994</v>
      </c>
    </row>
    <row r="345" spans="2:2">
      <c r="B345" s="120">
        <v>44995</v>
      </c>
    </row>
    <row r="346" spans="2:2">
      <c r="B346" s="120">
        <v>44996</v>
      </c>
    </row>
    <row r="347" spans="2:2">
      <c r="B347" s="120">
        <v>44997</v>
      </c>
    </row>
    <row r="348" spans="2:2">
      <c r="B348" s="120">
        <v>44998</v>
      </c>
    </row>
    <row r="349" spans="2:2">
      <c r="B349" s="120">
        <v>44999</v>
      </c>
    </row>
    <row r="350" spans="2:2">
      <c r="B350" s="120">
        <v>45000</v>
      </c>
    </row>
    <row r="351" spans="2:2">
      <c r="B351" s="120">
        <v>45001</v>
      </c>
    </row>
    <row r="352" spans="2:2">
      <c r="B352" s="120">
        <v>45002</v>
      </c>
    </row>
    <row r="353" spans="2:2">
      <c r="B353" s="120">
        <v>45003</v>
      </c>
    </row>
    <row r="354" spans="2:2">
      <c r="B354" s="120">
        <v>45004</v>
      </c>
    </row>
    <row r="355" spans="2:2">
      <c r="B355" s="120">
        <v>45005</v>
      </c>
    </row>
    <row r="356" spans="2:2">
      <c r="B356" s="120">
        <v>45006</v>
      </c>
    </row>
    <row r="357" spans="2:2">
      <c r="B357" s="120">
        <v>45007</v>
      </c>
    </row>
    <row r="358" spans="2:2">
      <c r="B358" s="120">
        <v>45008</v>
      </c>
    </row>
    <row r="359" spans="2:2">
      <c r="B359" s="120">
        <v>45009</v>
      </c>
    </row>
    <row r="360" spans="2:2">
      <c r="B360" s="120">
        <v>45010</v>
      </c>
    </row>
    <row r="361" spans="2:2">
      <c r="B361" s="120">
        <v>45011</v>
      </c>
    </row>
    <row r="362" spans="2:2">
      <c r="B362" s="120">
        <v>45012</v>
      </c>
    </row>
    <row r="363" spans="2:2">
      <c r="B363" s="120">
        <v>45013</v>
      </c>
    </row>
    <row r="364" spans="2:2">
      <c r="B364" s="120">
        <v>45014</v>
      </c>
    </row>
    <row r="365" spans="2:2">
      <c r="B365" s="120">
        <v>45015</v>
      </c>
    </row>
    <row r="366" spans="2:2">
      <c r="B366" s="120">
        <v>45016</v>
      </c>
    </row>
    <row r="367" spans="2:2">
      <c r="B367" s="120">
        <v>45017</v>
      </c>
    </row>
    <row r="368" spans="2:2">
      <c r="B368" s="120">
        <v>45018</v>
      </c>
    </row>
    <row r="369" spans="2:2">
      <c r="B369" s="120">
        <v>45019</v>
      </c>
    </row>
    <row r="370" spans="2:2">
      <c r="B370" s="120">
        <v>45020</v>
      </c>
    </row>
    <row r="371" spans="2:2">
      <c r="B371" s="120">
        <v>45021</v>
      </c>
    </row>
    <row r="372" spans="2:2">
      <c r="B372" s="120">
        <v>45022</v>
      </c>
    </row>
    <row r="373" spans="2:2">
      <c r="B373" s="120">
        <v>45023</v>
      </c>
    </row>
    <row r="374" spans="2:2">
      <c r="B374" s="120">
        <v>45024</v>
      </c>
    </row>
    <row r="375" spans="2:2">
      <c r="B375" s="120">
        <v>45025</v>
      </c>
    </row>
    <row r="376" spans="2:2">
      <c r="B376" s="120">
        <v>45026</v>
      </c>
    </row>
    <row r="377" spans="2:2">
      <c r="B377" s="120">
        <v>45027</v>
      </c>
    </row>
    <row r="378" spans="2:2">
      <c r="B378" s="120">
        <v>45028</v>
      </c>
    </row>
    <row r="379" spans="2:2">
      <c r="B379" s="120">
        <v>45029</v>
      </c>
    </row>
    <row r="380" spans="2:2">
      <c r="B380" s="120">
        <v>45030</v>
      </c>
    </row>
    <row r="381" spans="2:2">
      <c r="B381" s="120">
        <v>45031</v>
      </c>
    </row>
    <row r="382" spans="2:2">
      <c r="B382" s="120">
        <v>45032</v>
      </c>
    </row>
    <row r="383" spans="2:2">
      <c r="B383" s="120">
        <v>45033</v>
      </c>
    </row>
    <row r="384" spans="2:2">
      <c r="B384" s="120">
        <v>45034</v>
      </c>
    </row>
    <row r="385" spans="2:2">
      <c r="B385" s="120">
        <v>45035</v>
      </c>
    </row>
    <row r="386" spans="2:2">
      <c r="B386" s="120">
        <v>45036</v>
      </c>
    </row>
    <row r="387" spans="2:2">
      <c r="B387" s="120">
        <v>45037</v>
      </c>
    </row>
    <row r="388" spans="2:2">
      <c r="B388" s="120">
        <v>45038</v>
      </c>
    </row>
    <row r="389" spans="2:2">
      <c r="B389" s="120">
        <v>45039</v>
      </c>
    </row>
    <row r="390" spans="2:2">
      <c r="B390" s="120">
        <v>45040</v>
      </c>
    </row>
    <row r="391" spans="2:2">
      <c r="B391" s="120">
        <v>45041</v>
      </c>
    </row>
    <row r="392" spans="2:2">
      <c r="B392" s="120">
        <v>45042</v>
      </c>
    </row>
    <row r="393" spans="2:2">
      <c r="B393" s="120">
        <v>45043</v>
      </c>
    </row>
    <row r="394" spans="2:2">
      <c r="B394" s="120">
        <v>45044</v>
      </c>
    </row>
    <row r="395" spans="2:2">
      <c r="B395" s="120">
        <v>45045</v>
      </c>
    </row>
    <row r="396" spans="2:2">
      <c r="B396" s="120">
        <v>45046</v>
      </c>
    </row>
    <row r="397" spans="2:2">
      <c r="B397" s="120">
        <v>45047</v>
      </c>
    </row>
    <row r="398" spans="2:2">
      <c r="B398" s="120">
        <v>45048</v>
      </c>
    </row>
    <row r="399" spans="2:2">
      <c r="B399" s="120">
        <v>45049</v>
      </c>
    </row>
    <row r="400" spans="2:2">
      <c r="B400" s="120">
        <v>45050</v>
      </c>
    </row>
    <row r="401" spans="2:2">
      <c r="B401" s="120">
        <v>45051</v>
      </c>
    </row>
    <row r="402" spans="2:2">
      <c r="B402" s="120">
        <v>45052</v>
      </c>
    </row>
    <row r="403" spans="2:2">
      <c r="B403" s="120">
        <v>45053</v>
      </c>
    </row>
    <row r="404" spans="2:2">
      <c r="B404" s="120">
        <v>45054</v>
      </c>
    </row>
    <row r="405" spans="2:2">
      <c r="B405" s="120">
        <v>45055</v>
      </c>
    </row>
    <row r="406" spans="2:2">
      <c r="B406" s="120">
        <v>45056</v>
      </c>
    </row>
    <row r="407" spans="2:2">
      <c r="B407" s="120">
        <v>45057</v>
      </c>
    </row>
    <row r="408" spans="2:2">
      <c r="B408" s="120">
        <v>45058</v>
      </c>
    </row>
    <row r="409" spans="2:2">
      <c r="B409" s="120">
        <v>45059</v>
      </c>
    </row>
    <row r="410" spans="2:2">
      <c r="B410" s="120">
        <v>45060</v>
      </c>
    </row>
    <row r="411" spans="2:2">
      <c r="B411" s="120">
        <v>45061</v>
      </c>
    </row>
    <row r="412" spans="2:2">
      <c r="B412" s="120">
        <v>45062</v>
      </c>
    </row>
    <row r="413" spans="2:2">
      <c r="B413" s="120">
        <v>45063</v>
      </c>
    </row>
    <row r="414" spans="2:2">
      <c r="B414" s="120">
        <v>45064</v>
      </c>
    </row>
    <row r="415" spans="2:2">
      <c r="B415" s="120">
        <v>45065</v>
      </c>
    </row>
    <row r="416" spans="2:2">
      <c r="B416" s="120">
        <v>45066</v>
      </c>
    </row>
    <row r="417" spans="2:2">
      <c r="B417" s="120">
        <v>45067</v>
      </c>
    </row>
    <row r="418" spans="2:2">
      <c r="B418" s="120">
        <v>45068</v>
      </c>
    </row>
    <row r="419" spans="2:2">
      <c r="B419" s="120">
        <v>45069</v>
      </c>
    </row>
    <row r="420" spans="2:2">
      <c r="B420" s="120">
        <v>45070</v>
      </c>
    </row>
    <row r="421" spans="2:2">
      <c r="B421" s="120">
        <v>45071</v>
      </c>
    </row>
    <row r="422" spans="2:2">
      <c r="B422" s="120">
        <v>45072</v>
      </c>
    </row>
    <row r="423" spans="2:2">
      <c r="B423" s="120">
        <v>45073</v>
      </c>
    </row>
    <row r="424" spans="2:2">
      <c r="B424" s="120">
        <v>45074</v>
      </c>
    </row>
    <row r="425" spans="2:2">
      <c r="B425" s="120">
        <v>45075</v>
      </c>
    </row>
    <row r="426" spans="2:2">
      <c r="B426" s="120">
        <v>45076</v>
      </c>
    </row>
    <row r="427" spans="2:2">
      <c r="B427" s="120">
        <v>45077</v>
      </c>
    </row>
    <row r="428" spans="2:2">
      <c r="B428" s="120">
        <v>45078</v>
      </c>
    </row>
    <row r="429" spans="2:2">
      <c r="B429" s="120">
        <v>45079</v>
      </c>
    </row>
    <row r="430" spans="2:2">
      <c r="B430" s="120">
        <v>45080</v>
      </c>
    </row>
    <row r="431" spans="2:2">
      <c r="B431" s="120">
        <v>45081</v>
      </c>
    </row>
    <row r="432" spans="2:2">
      <c r="B432" s="120">
        <v>45082</v>
      </c>
    </row>
    <row r="433" spans="2:2">
      <c r="B433" s="120">
        <v>45083</v>
      </c>
    </row>
    <row r="434" spans="2:2">
      <c r="B434" s="120">
        <v>45084</v>
      </c>
    </row>
    <row r="435" spans="2:2">
      <c r="B435" s="120">
        <v>45085</v>
      </c>
    </row>
    <row r="436" spans="2:2">
      <c r="B436" s="120">
        <v>45086</v>
      </c>
    </row>
    <row r="437" spans="2:2">
      <c r="B437" s="120">
        <v>45087</v>
      </c>
    </row>
    <row r="438" spans="2:2">
      <c r="B438" s="120">
        <v>45088</v>
      </c>
    </row>
    <row r="439" spans="2:2">
      <c r="B439" s="120">
        <v>45089</v>
      </c>
    </row>
    <row r="440" spans="2:2">
      <c r="B440" s="120">
        <v>45090</v>
      </c>
    </row>
    <row r="441" spans="2:2">
      <c r="B441" s="120">
        <v>45091</v>
      </c>
    </row>
    <row r="442" spans="2:2">
      <c r="B442" s="120">
        <v>45092</v>
      </c>
    </row>
    <row r="443" spans="2:2">
      <c r="B443" s="120">
        <v>45093</v>
      </c>
    </row>
    <row r="444" spans="2:2">
      <c r="B444" s="120">
        <v>45094</v>
      </c>
    </row>
    <row r="445" spans="2:2">
      <c r="B445" s="120">
        <v>45095</v>
      </c>
    </row>
    <row r="446" spans="2:2">
      <c r="B446" s="120">
        <v>45096</v>
      </c>
    </row>
    <row r="447" spans="2:2">
      <c r="B447" s="120">
        <v>45097</v>
      </c>
    </row>
    <row r="448" spans="2:2">
      <c r="B448" s="120">
        <v>45098</v>
      </c>
    </row>
    <row r="449" spans="2:2">
      <c r="B449" s="120">
        <v>45099</v>
      </c>
    </row>
    <row r="450" spans="2:2">
      <c r="B450" s="120">
        <v>45100</v>
      </c>
    </row>
    <row r="451" spans="2:2">
      <c r="B451" s="120">
        <v>45101</v>
      </c>
    </row>
    <row r="452" spans="2:2">
      <c r="B452" s="120">
        <v>45102</v>
      </c>
    </row>
    <row r="453" spans="2:2">
      <c r="B453" s="120">
        <v>45103</v>
      </c>
    </row>
    <row r="454" spans="2:2">
      <c r="B454" s="120">
        <v>45104</v>
      </c>
    </row>
    <row r="455" spans="2:2">
      <c r="B455" s="120">
        <v>45105</v>
      </c>
    </row>
    <row r="456" spans="2:2">
      <c r="B456" s="120">
        <v>45106</v>
      </c>
    </row>
    <row r="457" spans="2:2">
      <c r="B457" s="120">
        <v>45107</v>
      </c>
    </row>
    <row r="458" spans="2:2">
      <c r="B458" s="120">
        <v>45108</v>
      </c>
    </row>
    <row r="459" spans="2:2">
      <c r="B459" s="120">
        <v>45109</v>
      </c>
    </row>
    <row r="460" spans="2:2">
      <c r="B460" s="120">
        <v>45110</v>
      </c>
    </row>
    <row r="461" spans="2:2">
      <c r="B461" s="120">
        <v>45111</v>
      </c>
    </row>
    <row r="462" spans="2:2">
      <c r="B462" s="120">
        <v>45112</v>
      </c>
    </row>
    <row r="463" spans="2:2">
      <c r="B463" s="120">
        <v>45113</v>
      </c>
    </row>
    <row r="464" spans="2:2">
      <c r="B464" s="120">
        <v>45114</v>
      </c>
    </row>
    <row r="465" spans="2:2">
      <c r="B465" s="120">
        <v>45115</v>
      </c>
    </row>
    <row r="466" spans="2:2">
      <c r="B466" s="120">
        <v>45116</v>
      </c>
    </row>
    <row r="467" spans="2:2">
      <c r="B467" s="120">
        <v>45117</v>
      </c>
    </row>
    <row r="468" spans="2:2">
      <c r="B468" s="120">
        <v>45118</v>
      </c>
    </row>
    <row r="469" spans="2:2">
      <c r="B469" s="120">
        <v>45119</v>
      </c>
    </row>
    <row r="470" spans="2:2">
      <c r="B470" s="120">
        <v>45120</v>
      </c>
    </row>
    <row r="471" spans="2:2">
      <c r="B471" s="120">
        <v>45121</v>
      </c>
    </row>
    <row r="472" spans="2:2">
      <c r="B472" s="120">
        <v>45122</v>
      </c>
    </row>
    <row r="473" spans="2:2">
      <c r="B473" s="120">
        <v>45123</v>
      </c>
    </row>
    <row r="474" spans="2:2">
      <c r="B474" s="120">
        <v>45124</v>
      </c>
    </row>
    <row r="475" spans="2:2">
      <c r="B475" s="120">
        <v>45125</v>
      </c>
    </row>
    <row r="476" spans="2:2">
      <c r="B476" s="120">
        <v>45126</v>
      </c>
    </row>
    <row r="477" spans="2:2">
      <c r="B477" s="120">
        <v>45127</v>
      </c>
    </row>
    <row r="478" spans="2:2">
      <c r="B478" s="120">
        <v>45128</v>
      </c>
    </row>
    <row r="479" spans="2:2">
      <c r="B479" s="120">
        <v>45129</v>
      </c>
    </row>
    <row r="480" spans="2:2">
      <c r="B480" s="120">
        <v>45130</v>
      </c>
    </row>
    <row r="481" spans="2:2">
      <c r="B481" s="120">
        <v>45131</v>
      </c>
    </row>
    <row r="482" spans="2:2">
      <c r="B482" s="120">
        <v>45132</v>
      </c>
    </row>
    <row r="483" spans="2:2">
      <c r="B483" s="120">
        <v>45133</v>
      </c>
    </row>
    <row r="484" spans="2:2">
      <c r="B484" s="120">
        <v>45134</v>
      </c>
    </row>
    <row r="485" spans="2:2">
      <c r="B485" s="120">
        <v>45135</v>
      </c>
    </row>
    <row r="486" spans="2:2">
      <c r="B486" s="120">
        <v>45136</v>
      </c>
    </row>
    <row r="487" spans="2:2">
      <c r="B487" s="120">
        <v>45137</v>
      </c>
    </row>
    <row r="488" spans="2:2">
      <c r="B488" s="120">
        <v>45138</v>
      </c>
    </row>
    <row r="489" spans="2:2">
      <c r="B489" s="120">
        <v>45139</v>
      </c>
    </row>
    <row r="490" spans="2:2">
      <c r="B490" s="120">
        <v>45140</v>
      </c>
    </row>
    <row r="491" spans="2:2">
      <c r="B491" s="120">
        <v>45141</v>
      </c>
    </row>
    <row r="492" spans="2:2">
      <c r="B492" s="120">
        <v>45142</v>
      </c>
    </row>
    <row r="493" spans="2:2">
      <c r="B493" s="120">
        <v>45143</v>
      </c>
    </row>
    <row r="494" spans="2:2">
      <c r="B494" s="120">
        <v>45144</v>
      </c>
    </row>
    <row r="495" spans="2:2">
      <c r="B495" s="120">
        <v>45145</v>
      </c>
    </row>
    <row r="496" spans="2:2">
      <c r="B496" s="120">
        <v>45146</v>
      </c>
    </row>
    <row r="497" spans="2:2">
      <c r="B497" s="120">
        <v>45147</v>
      </c>
    </row>
    <row r="498" spans="2:2">
      <c r="B498" s="120">
        <v>45148</v>
      </c>
    </row>
    <row r="499" spans="2:2">
      <c r="B499" s="120">
        <v>45149</v>
      </c>
    </row>
    <row r="500" spans="2:2">
      <c r="B500" s="120">
        <v>45150</v>
      </c>
    </row>
    <row r="501" spans="2:2">
      <c r="B501" s="120">
        <v>45151</v>
      </c>
    </row>
    <row r="502" spans="2:2">
      <c r="B502" s="120">
        <v>45152</v>
      </c>
    </row>
    <row r="503" spans="2:2">
      <c r="B503" s="120">
        <v>45153</v>
      </c>
    </row>
    <row r="504" spans="2:2">
      <c r="B504" s="120">
        <v>45154</v>
      </c>
    </row>
    <row r="505" spans="2:2">
      <c r="B505" s="120">
        <v>45155</v>
      </c>
    </row>
    <row r="506" spans="2:2">
      <c r="B506" s="120">
        <v>45156</v>
      </c>
    </row>
    <row r="507" spans="2:2">
      <c r="B507" s="120">
        <v>45157</v>
      </c>
    </row>
    <row r="508" spans="2:2">
      <c r="B508" s="120">
        <v>45158</v>
      </c>
    </row>
    <row r="509" spans="2:2">
      <c r="B509" s="120">
        <v>45159</v>
      </c>
    </row>
    <row r="510" spans="2:2">
      <c r="B510" s="120">
        <v>45160</v>
      </c>
    </row>
    <row r="511" spans="2:2">
      <c r="B511" s="120">
        <v>45161</v>
      </c>
    </row>
    <row r="512" spans="2:2">
      <c r="B512" s="120">
        <v>45162</v>
      </c>
    </row>
    <row r="513" spans="2:2">
      <c r="B513" s="120">
        <v>45163</v>
      </c>
    </row>
    <row r="514" spans="2:2">
      <c r="B514" s="120">
        <v>45164</v>
      </c>
    </row>
    <row r="515" spans="2:2">
      <c r="B515" s="120">
        <v>45165</v>
      </c>
    </row>
    <row r="516" spans="2:2">
      <c r="B516" s="120">
        <v>45166</v>
      </c>
    </row>
    <row r="517" spans="2:2">
      <c r="B517" s="120">
        <v>45167</v>
      </c>
    </row>
    <row r="518" spans="2:2">
      <c r="B518" s="120">
        <v>45168</v>
      </c>
    </row>
    <row r="519" spans="2:2">
      <c r="B519" s="120">
        <v>45169</v>
      </c>
    </row>
    <row r="520" spans="2:2">
      <c r="B520" s="120">
        <v>45170</v>
      </c>
    </row>
    <row r="521" spans="2:2">
      <c r="B521" s="120">
        <v>45171</v>
      </c>
    </row>
    <row r="522" spans="2:2">
      <c r="B522" s="120">
        <v>45172</v>
      </c>
    </row>
    <row r="523" spans="2:2">
      <c r="B523" s="120">
        <v>45173</v>
      </c>
    </row>
    <row r="524" spans="2:2">
      <c r="B524" s="120">
        <v>45174</v>
      </c>
    </row>
    <row r="525" spans="2:2">
      <c r="B525" s="120">
        <v>45175</v>
      </c>
    </row>
    <row r="526" spans="2:2">
      <c r="B526" s="120">
        <v>45176</v>
      </c>
    </row>
    <row r="527" spans="2:2">
      <c r="B527" s="120">
        <v>45177</v>
      </c>
    </row>
    <row r="528" spans="2:2">
      <c r="B528" s="120">
        <v>45178</v>
      </c>
    </row>
    <row r="529" spans="2:2">
      <c r="B529" s="120">
        <v>45179</v>
      </c>
    </row>
    <row r="530" spans="2:2">
      <c r="B530" s="120">
        <v>45180</v>
      </c>
    </row>
    <row r="531" spans="2:2">
      <c r="B531" s="120">
        <v>45181</v>
      </c>
    </row>
    <row r="532" spans="2:2">
      <c r="B532" s="120">
        <v>45182</v>
      </c>
    </row>
    <row r="533" spans="2:2">
      <c r="B533" s="120">
        <v>45183</v>
      </c>
    </row>
    <row r="534" spans="2:2">
      <c r="B534" s="120">
        <v>45184</v>
      </c>
    </row>
    <row r="535" spans="2:2">
      <c r="B535" s="120">
        <v>45185</v>
      </c>
    </row>
    <row r="536" spans="2:2">
      <c r="B536" s="120">
        <v>45186</v>
      </c>
    </row>
    <row r="537" spans="2:2">
      <c r="B537" s="120">
        <v>45187</v>
      </c>
    </row>
    <row r="538" spans="2:2">
      <c r="B538" s="120">
        <v>45188</v>
      </c>
    </row>
    <row r="539" spans="2:2">
      <c r="B539" s="120">
        <v>45189</v>
      </c>
    </row>
    <row r="540" spans="2:2">
      <c r="B540" s="120">
        <v>45190</v>
      </c>
    </row>
    <row r="541" spans="2:2">
      <c r="B541" s="120">
        <v>45191</v>
      </c>
    </row>
    <row r="542" spans="2:2">
      <c r="B542" s="120">
        <v>45192</v>
      </c>
    </row>
    <row r="543" spans="2:2">
      <c r="B543" s="120">
        <v>45193</v>
      </c>
    </row>
    <row r="544" spans="2:2">
      <c r="B544" s="120">
        <v>45194</v>
      </c>
    </row>
    <row r="545" spans="2:2">
      <c r="B545" s="120">
        <v>45195</v>
      </c>
    </row>
    <row r="546" spans="2:2">
      <c r="B546" s="120">
        <v>45196</v>
      </c>
    </row>
    <row r="547" spans="2:2">
      <c r="B547" s="120">
        <v>45197</v>
      </c>
    </row>
    <row r="548" spans="2:2">
      <c r="B548" s="120">
        <v>45198</v>
      </c>
    </row>
    <row r="549" spans="2:2">
      <c r="B549" s="120">
        <v>45199</v>
      </c>
    </row>
    <row r="550" spans="2:2">
      <c r="B550" s="120">
        <v>45200</v>
      </c>
    </row>
    <row r="551" spans="2:2">
      <c r="B551" s="120">
        <v>45201</v>
      </c>
    </row>
    <row r="552" spans="2:2">
      <c r="B552" s="120">
        <v>45202</v>
      </c>
    </row>
    <row r="553" spans="2:2">
      <c r="B553" s="120">
        <v>45203</v>
      </c>
    </row>
    <row r="554" spans="2:2">
      <c r="B554" s="120">
        <v>45204</v>
      </c>
    </row>
    <row r="555" spans="2:2">
      <c r="B555" s="120">
        <v>45205</v>
      </c>
    </row>
    <row r="556" spans="2:2">
      <c r="B556" s="120">
        <v>45206</v>
      </c>
    </row>
    <row r="557" spans="2:2">
      <c r="B557" s="120">
        <v>45207</v>
      </c>
    </row>
    <row r="558" spans="2:2">
      <c r="B558" s="120">
        <v>45208</v>
      </c>
    </row>
    <row r="559" spans="2:2">
      <c r="B559" s="120">
        <v>45209</v>
      </c>
    </row>
    <row r="560" spans="2:2">
      <c r="B560" s="120">
        <v>45210</v>
      </c>
    </row>
    <row r="561" spans="2:2">
      <c r="B561" s="120">
        <v>45211</v>
      </c>
    </row>
    <row r="562" spans="2:2">
      <c r="B562" s="120">
        <v>45212</v>
      </c>
    </row>
    <row r="563" spans="2:2">
      <c r="B563" s="120">
        <v>45213</v>
      </c>
    </row>
    <row r="564" spans="2:2">
      <c r="B564" s="120">
        <v>45214</v>
      </c>
    </row>
    <row r="565" spans="2:2">
      <c r="B565" s="120">
        <v>45215</v>
      </c>
    </row>
    <row r="566" spans="2:2">
      <c r="B566" s="120">
        <v>45216</v>
      </c>
    </row>
    <row r="567" spans="2:2">
      <c r="B567" s="120">
        <v>45217</v>
      </c>
    </row>
    <row r="568" spans="2:2">
      <c r="B568" s="120">
        <v>45218</v>
      </c>
    </row>
    <row r="569" spans="2:2">
      <c r="B569" s="120">
        <v>45219</v>
      </c>
    </row>
    <row r="570" spans="2:2">
      <c r="B570" s="120">
        <v>45220</v>
      </c>
    </row>
    <row r="571" spans="2:2">
      <c r="B571" s="120">
        <v>45221</v>
      </c>
    </row>
    <row r="572" spans="2:2">
      <c r="B572" s="120">
        <v>45222</v>
      </c>
    </row>
    <row r="573" spans="2:2">
      <c r="B573" s="120">
        <v>45223</v>
      </c>
    </row>
    <row r="574" spans="2:2">
      <c r="B574" s="120">
        <v>45224</v>
      </c>
    </row>
    <row r="575" spans="2:2">
      <c r="B575" s="120">
        <v>45225</v>
      </c>
    </row>
    <row r="576" spans="2:2">
      <c r="B576" s="120">
        <v>45226</v>
      </c>
    </row>
    <row r="577" spans="2:2">
      <c r="B577" s="120">
        <v>45227</v>
      </c>
    </row>
    <row r="578" spans="2:2">
      <c r="B578" s="120">
        <v>45228</v>
      </c>
    </row>
    <row r="579" spans="2:2">
      <c r="B579" s="120">
        <v>45229</v>
      </c>
    </row>
    <row r="580" spans="2:2">
      <c r="B580" s="120">
        <v>45230</v>
      </c>
    </row>
    <row r="581" spans="2:2">
      <c r="B581" s="120">
        <v>45231</v>
      </c>
    </row>
    <row r="582" spans="2:2">
      <c r="B582" s="120">
        <v>45232</v>
      </c>
    </row>
    <row r="583" spans="2:2">
      <c r="B583" s="120">
        <v>45233</v>
      </c>
    </row>
    <row r="584" spans="2:2">
      <c r="B584" s="120">
        <v>45234</v>
      </c>
    </row>
    <row r="585" spans="2:2">
      <c r="B585" s="120">
        <v>45235</v>
      </c>
    </row>
    <row r="586" spans="2:2">
      <c r="B586" s="120">
        <v>45236</v>
      </c>
    </row>
    <row r="587" spans="2:2">
      <c r="B587" s="120">
        <v>45237</v>
      </c>
    </row>
    <row r="588" spans="2:2">
      <c r="B588" s="120">
        <v>45238</v>
      </c>
    </row>
    <row r="589" spans="2:2">
      <c r="B589" s="120">
        <v>45239</v>
      </c>
    </row>
    <row r="590" spans="2:2">
      <c r="B590" s="120">
        <v>45240</v>
      </c>
    </row>
    <row r="591" spans="2:2">
      <c r="B591" s="120">
        <v>45241</v>
      </c>
    </row>
    <row r="592" spans="2:2">
      <c r="B592" s="120">
        <v>45242</v>
      </c>
    </row>
    <row r="593" spans="2:2">
      <c r="B593" s="120">
        <v>45243</v>
      </c>
    </row>
    <row r="594" spans="2:2">
      <c r="B594" s="120">
        <v>45244</v>
      </c>
    </row>
    <row r="595" spans="2:2">
      <c r="B595" s="120">
        <v>45245</v>
      </c>
    </row>
    <row r="596" spans="2:2">
      <c r="B596" s="120">
        <v>45246</v>
      </c>
    </row>
    <row r="597" spans="2:2">
      <c r="B597" s="120">
        <v>45247</v>
      </c>
    </row>
    <row r="598" spans="2:2">
      <c r="B598" s="120">
        <v>45248</v>
      </c>
    </row>
    <row r="599" spans="2:2">
      <c r="B599" s="120">
        <v>45249</v>
      </c>
    </row>
    <row r="600" spans="2:2">
      <c r="B600" s="120">
        <v>45250</v>
      </c>
    </row>
    <row r="601" spans="2:2">
      <c r="B601" s="120">
        <v>45251</v>
      </c>
    </row>
    <row r="602" spans="2:2">
      <c r="B602" s="120">
        <v>45252</v>
      </c>
    </row>
    <row r="603" spans="2:2">
      <c r="B603" s="120">
        <v>45253</v>
      </c>
    </row>
    <row r="604" spans="2:2">
      <c r="B604" s="120">
        <v>45254</v>
      </c>
    </row>
    <row r="605" spans="2:2">
      <c r="B605" s="120">
        <v>45255</v>
      </c>
    </row>
    <row r="606" spans="2:2">
      <c r="B606" s="120">
        <v>45256</v>
      </c>
    </row>
    <row r="607" spans="2:2">
      <c r="B607" s="120">
        <v>45257</v>
      </c>
    </row>
    <row r="608" spans="2:2">
      <c r="B608" s="120">
        <v>45258</v>
      </c>
    </row>
    <row r="609" spans="2:2">
      <c r="B609" s="120">
        <v>45259</v>
      </c>
    </row>
    <row r="610" spans="2:2">
      <c r="B610" s="120">
        <v>45260</v>
      </c>
    </row>
    <row r="611" spans="2:2">
      <c r="B611" s="120">
        <v>45261</v>
      </c>
    </row>
    <row r="612" spans="2:2">
      <c r="B612" s="120">
        <v>45262</v>
      </c>
    </row>
    <row r="613" spans="2:2">
      <c r="B613" s="120">
        <v>45263</v>
      </c>
    </row>
    <row r="614" spans="2:2">
      <c r="B614" s="120">
        <v>45264</v>
      </c>
    </row>
    <row r="615" spans="2:2">
      <c r="B615" s="120">
        <v>45265</v>
      </c>
    </row>
    <row r="616" spans="2:2">
      <c r="B616" s="120">
        <v>45266</v>
      </c>
    </row>
    <row r="617" spans="2:2">
      <c r="B617" s="120">
        <v>45267</v>
      </c>
    </row>
    <row r="618" spans="2:2">
      <c r="B618" s="120">
        <v>45268</v>
      </c>
    </row>
    <row r="619" spans="2:2">
      <c r="B619" s="120">
        <v>45269</v>
      </c>
    </row>
    <row r="620" spans="2:2">
      <c r="B620" s="120">
        <v>45270</v>
      </c>
    </row>
    <row r="621" spans="2:2">
      <c r="B621" s="120">
        <v>45271</v>
      </c>
    </row>
    <row r="622" spans="2:2">
      <c r="B622" s="120">
        <v>45272</v>
      </c>
    </row>
    <row r="623" spans="2:2">
      <c r="B623" s="120">
        <v>45273</v>
      </c>
    </row>
    <row r="624" spans="2:2">
      <c r="B624" s="120">
        <v>45274</v>
      </c>
    </row>
    <row r="625" spans="2:2">
      <c r="B625" s="120">
        <v>45275</v>
      </c>
    </row>
    <row r="626" spans="2:2">
      <c r="B626" s="120">
        <v>45276</v>
      </c>
    </row>
    <row r="627" spans="2:2">
      <c r="B627" s="120">
        <v>45277</v>
      </c>
    </row>
    <row r="628" spans="2:2">
      <c r="B628" s="120">
        <v>45278</v>
      </c>
    </row>
    <row r="629" spans="2:2">
      <c r="B629" s="120">
        <v>45279</v>
      </c>
    </row>
    <row r="630" spans="2:2">
      <c r="B630" s="120">
        <v>45280</v>
      </c>
    </row>
    <row r="631" spans="2:2">
      <c r="B631" s="120">
        <v>45281</v>
      </c>
    </row>
    <row r="632" spans="2:2">
      <c r="B632" s="120">
        <v>45282</v>
      </c>
    </row>
    <row r="633" spans="2:2">
      <c r="B633" s="120">
        <v>45283</v>
      </c>
    </row>
    <row r="634" spans="2:2">
      <c r="B634" s="120">
        <v>45284</v>
      </c>
    </row>
    <row r="635" spans="2:2">
      <c r="B635" s="120">
        <v>45285</v>
      </c>
    </row>
    <row r="636" spans="2:2">
      <c r="B636" s="120">
        <v>45286</v>
      </c>
    </row>
    <row r="637" spans="2:2">
      <c r="B637" s="120">
        <v>45287</v>
      </c>
    </row>
    <row r="638" spans="2:2">
      <c r="B638" s="120">
        <v>45288</v>
      </c>
    </row>
    <row r="639" spans="2:2">
      <c r="B639" s="120">
        <v>45289</v>
      </c>
    </row>
    <row r="640" spans="2:2">
      <c r="B640" s="120">
        <v>45290</v>
      </c>
    </row>
    <row r="641" spans="2:2">
      <c r="B641" s="120">
        <v>45291</v>
      </c>
    </row>
    <row r="642" spans="2:2">
      <c r="B642" s="120">
        <v>45292</v>
      </c>
    </row>
    <row r="643" spans="2:2">
      <c r="B643" s="120">
        <v>45293</v>
      </c>
    </row>
    <row r="644" spans="2:2">
      <c r="B644" s="120">
        <v>45294</v>
      </c>
    </row>
    <row r="645" spans="2:2">
      <c r="B645" s="120">
        <v>45295</v>
      </c>
    </row>
    <row r="646" spans="2:2">
      <c r="B646" s="120">
        <v>45296</v>
      </c>
    </row>
    <row r="647" spans="2:2">
      <c r="B647" s="120">
        <v>45297</v>
      </c>
    </row>
    <row r="648" spans="2:2">
      <c r="B648" s="120">
        <v>45298</v>
      </c>
    </row>
    <row r="649" spans="2:2">
      <c r="B649" s="120">
        <v>45299</v>
      </c>
    </row>
    <row r="650" spans="2:2">
      <c r="B650" s="120">
        <v>45300</v>
      </c>
    </row>
    <row r="651" spans="2:2">
      <c r="B651" s="120">
        <v>45301</v>
      </c>
    </row>
    <row r="652" spans="2:2">
      <c r="B652" s="120">
        <v>45302</v>
      </c>
    </row>
    <row r="653" spans="2:2">
      <c r="B653" s="120">
        <v>45303</v>
      </c>
    </row>
    <row r="654" spans="2:2">
      <c r="B654" s="120">
        <v>45304</v>
      </c>
    </row>
    <row r="655" spans="2:2">
      <c r="B655" s="120">
        <v>45305</v>
      </c>
    </row>
    <row r="656" spans="2:2">
      <c r="B656" s="120">
        <v>45306</v>
      </c>
    </row>
    <row r="657" spans="2:2">
      <c r="B657" s="120">
        <v>45307</v>
      </c>
    </row>
    <row r="658" spans="2:2">
      <c r="B658" s="120">
        <v>45308</v>
      </c>
    </row>
    <row r="659" spans="2:2">
      <c r="B659" s="120">
        <v>45309</v>
      </c>
    </row>
    <row r="660" spans="2:2">
      <c r="B660" s="120">
        <v>45310</v>
      </c>
    </row>
    <row r="661" spans="2:2">
      <c r="B661" s="120">
        <v>45311</v>
      </c>
    </row>
    <row r="662" spans="2:2">
      <c r="B662" s="120">
        <v>45312</v>
      </c>
    </row>
    <row r="663" spans="2:2">
      <c r="B663" s="120">
        <v>45313</v>
      </c>
    </row>
    <row r="664" spans="2:2">
      <c r="B664" s="120">
        <v>45314</v>
      </c>
    </row>
    <row r="665" spans="2:2">
      <c r="B665" s="120">
        <v>45315</v>
      </c>
    </row>
    <row r="666" spans="2:2">
      <c r="B666" s="120">
        <v>45316</v>
      </c>
    </row>
    <row r="667" spans="2:2">
      <c r="B667" s="120">
        <v>45317</v>
      </c>
    </row>
    <row r="668" spans="2:2">
      <c r="B668" s="120">
        <v>45318</v>
      </c>
    </row>
    <row r="669" spans="2:2">
      <c r="B669" s="120">
        <v>45319</v>
      </c>
    </row>
    <row r="670" spans="2:2">
      <c r="B670" s="120">
        <v>45320</v>
      </c>
    </row>
    <row r="671" spans="2:2">
      <c r="B671" s="120">
        <v>45321</v>
      </c>
    </row>
    <row r="672" spans="2:2">
      <c r="B672" s="120">
        <v>45322</v>
      </c>
    </row>
    <row r="673" spans="2:2">
      <c r="B673" s="120">
        <v>45323</v>
      </c>
    </row>
    <row r="674" spans="2:2">
      <c r="B674" s="120">
        <v>45324</v>
      </c>
    </row>
    <row r="675" spans="2:2">
      <c r="B675" s="120">
        <v>45325</v>
      </c>
    </row>
    <row r="676" spans="2:2">
      <c r="B676" s="120">
        <v>45326</v>
      </c>
    </row>
    <row r="677" spans="2:2">
      <c r="B677" s="120">
        <v>45327</v>
      </c>
    </row>
    <row r="678" spans="2:2">
      <c r="B678" s="120">
        <v>45328</v>
      </c>
    </row>
    <row r="679" spans="2:2">
      <c r="B679" s="120">
        <v>45329</v>
      </c>
    </row>
    <row r="680" spans="2:2">
      <c r="B680" s="120">
        <v>45330</v>
      </c>
    </row>
    <row r="681" spans="2:2">
      <c r="B681" s="120">
        <v>45331</v>
      </c>
    </row>
    <row r="682" spans="2:2">
      <c r="B682" s="120">
        <v>45332</v>
      </c>
    </row>
    <row r="683" spans="2:2">
      <c r="B683" s="120">
        <v>45333</v>
      </c>
    </row>
    <row r="684" spans="2:2">
      <c r="B684" s="120">
        <v>45334</v>
      </c>
    </row>
    <row r="685" spans="2:2">
      <c r="B685" s="120">
        <v>45335</v>
      </c>
    </row>
    <row r="686" spans="2:2">
      <c r="B686" s="120">
        <v>45336</v>
      </c>
    </row>
    <row r="687" spans="2:2">
      <c r="B687" s="120">
        <v>45337</v>
      </c>
    </row>
    <row r="688" spans="2:2">
      <c r="B688" s="120">
        <v>45338</v>
      </c>
    </row>
    <row r="689" spans="2:2">
      <c r="B689" s="120">
        <v>45339</v>
      </c>
    </row>
    <row r="690" spans="2:2">
      <c r="B690" s="120">
        <v>45340</v>
      </c>
    </row>
    <row r="691" spans="2:2">
      <c r="B691" s="120">
        <v>45341</v>
      </c>
    </row>
    <row r="692" spans="2:2">
      <c r="B692" s="120">
        <v>45342</v>
      </c>
    </row>
    <row r="693" spans="2:2">
      <c r="B693" s="120">
        <v>45343</v>
      </c>
    </row>
    <row r="694" spans="2:2">
      <c r="B694" s="120">
        <v>45344</v>
      </c>
    </row>
    <row r="695" spans="2:2">
      <c r="B695" s="120">
        <v>45345</v>
      </c>
    </row>
    <row r="696" spans="2:2">
      <c r="B696" s="120">
        <v>45346</v>
      </c>
    </row>
    <row r="697" spans="2:2">
      <c r="B697" s="120">
        <v>45347</v>
      </c>
    </row>
    <row r="698" spans="2:2">
      <c r="B698" s="120">
        <v>45348</v>
      </c>
    </row>
    <row r="699" spans="2:2">
      <c r="B699" s="120">
        <v>45349</v>
      </c>
    </row>
    <row r="700" spans="2:2">
      <c r="B700" s="120">
        <v>45350</v>
      </c>
    </row>
    <row r="701" spans="2:2">
      <c r="B701" s="120">
        <v>45351</v>
      </c>
    </row>
    <row r="702" spans="2:2">
      <c r="B702" s="120">
        <v>45352</v>
      </c>
    </row>
    <row r="703" spans="2:2">
      <c r="B703" s="120">
        <v>45353</v>
      </c>
    </row>
    <row r="704" spans="2:2">
      <c r="B704" s="120">
        <v>45354</v>
      </c>
    </row>
    <row r="705" spans="2:2">
      <c r="B705" s="120">
        <v>45355</v>
      </c>
    </row>
    <row r="706" spans="2:2">
      <c r="B706" s="120">
        <v>45356</v>
      </c>
    </row>
    <row r="707" spans="2:2">
      <c r="B707" s="120">
        <v>45357</v>
      </c>
    </row>
    <row r="708" spans="2:2">
      <c r="B708" s="120">
        <v>45358</v>
      </c>
    </row>
    <row r="709" spans="2:2">
      <c r="B709" s="120">
        <v>45359</v>
      </c>
    </row>
    <row r="710" spans="2:2">
      <c r="B710" s="120">
        <v>45360</v>
      </c>
    </row>
    <row r="711" spans="2:2">
      <c r="B711" s="120">
        <v>45361</v>
      </c>
    </row>
    <row r="712" spans="2:2">
      <c r="B712" s="120">
        <v>45362</v>
      </c>
    </row>
    <row r="713" spans="2:2">
      <c r="B713" s="120">
        <v>45363</v>
      </c>
    </row>
    <row r="714" spans="2:2">
      <c r="B714" s="120">
        <v>45364</v>
      </c>
    </row>
    <row r="715" spans="2:2">
      <c r="B715" s="120">
        <v>45365</v>
      </c>
    </row>
    <row r="716" spans="2:2">
      <c r="B716" s="120">
        <v>45366</v>
      </c>
    </row>
    <row r="717" spans="2:2">
      <c r="B717" s="120">
        <v>45367</v>
      </c>
    </row>
    <row r="718" spans="2:2">
      <c r="B718" s="120">
        <v>45368</v>
      </c>
    </row>
    <row r="719" spans="2:2">
      <c r="B719" s="120">
        <v>45369</v>
      </c>
    </row>
    <row r="720" spans="2:2">
      <c r="B720" s="120">
        <v>45370</v>
      </c>
    </row>
    <row r="721" spans="2:2">
      <c r="B721" s="120">
        <v>45371</v>
      </c>
    </row>
    <row r="722" spans="2:2">
      <c r="B722" s="120">
        <v>45372</v>
      </c>
    </row>
    <row r="723" spans="2:2">
      <c r="B723" s="120">
        <v>45373</v>
      </c>
    </row>
    <row r="724" spans="2:2">
      <c r="B724" s="120">
        <v>45374</v>
      </c>
    </row>
    <row r="725" spans="2:2">
      <c r="B725" s="120">
        <v>45375</v>
      </c>
    </row>
    <row r="726" spans="2:2">
      <c r="B726" s="120">
        <v>45376</v>
      </c>
    </row>
    <row r="727" spans="2:2">
      <c r="B727" s="120">
        <v>45377</v>
      </c>
    </row>
    <row r="728" spans="2:2">
      <c r="B728" s="120">
        <v>45378</v>
      </c>
    </row>
    <row r="729" spans="2:2">
      <c r="B729" s="120">
        <v>45379</v>
      </c>
    </row>
    <row r="730" spans="2:2">
      <c r="B730" s="120">
        <v>45380</v>
      </c>
    </row>
    <row r="731" spans="2:2">
      <c r="B731" s="120">
        <v>45381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N45"/>
  <sheetViews>
    <sheetView view="pageBreakPreview" topLeftCell="B28" zoomScale="55" zoomScaleNormal="70" zoomScaleSheetLayoutView="55" zoomScalePageLayoutView="70" workbookViewId="0"/>
  </sheetViews>
  <sheetFormatPr defaultColWidth="9" defaultRowHeight="14.4" outlineLevelRow="1" outlineLevelCol="1"/>
  <cols>
    <col min="1" max="2" width="4.59765625" style="30" customWidth="1"/>
    <col min="3" max="3" width="13.796875" style="30" customWidth="1"/>
    <col min="4" max="4" width="3.796875" style="30" customWidth="1"/>
    <col min="5" max="5" width="35.59765625" style="30" customWidth="1"/>
    <col min="6" max="6" width="23.19921875" style="30" customWidth="1"/>
    <col min="7" max="8" width="16.296875" style="30" hidden="1" customWidth="1" outlineLevel="1"/>
    <col min="9" max="9" width="60.796875" style="30" customWidth="1" collapsed="1"/>
    <col min="10" max="10" width="27.5" style="30" customWidth="1"/>
    <col min="11" max="11" width="26.09765625" style="30" customWidth="1"/>
    <col min="12" max="12" width="15.5" style="30" customWidth="1"/>
    <col min="13" max="13" width="49.09765625" style="30" customWidth="1"/>
    <col min="14" max="14" width="15.69921875" style="30" customWidth="1"/>
    <col min="15" max="15" width="2.19921875" style="30" customWidth="1"/>
    <col min="16" max="16384" width="9" style="30"/>
  </cols>
  <sheetData>
    <row r="1" spans="1:14" ht="62.25" customHeight="1">
      <c r="A1" s="89" t="s">
        <v>178</v>
      </c>
      <c r="B1" s="88"/>
      <c r="C1" s="87"/>
      <c r="I1" s="86"/>
      <c r="K1" s="84"/>
      <c r="L1" s="85"/>
      <c r="M1" s="84"/>
    </row>
    <row r="2" spans="1:14" ht="55.5" customHeight="1">
      <c r="A2" s="83" t="s">
        <v>177</v>
      </c>
      <c r="B2" s="82"/>
      <c r="C2" s="81"/>
      <c r="D2" s="81"/>
      <c r="E2" s="81"/>
      <c r="F2" s="81"/>
      <c r="G2" s="81"/>
      <c r="H2" s="81"/>
      <c r="I2" s="81"/>
      <c r="J2" s="81"/>
      <c r="K2" s="80"/>
      <c r="L2" s="80"/>
      <c r="M2" s="80"/>
      <c r="N2" s="79"/>
    </row>
    <row r="3" spans="1:14" ht="30" customHeight="1">
      <c r="A3" s="78"/>
      <c r="B3" s="77"/>
      <c r="C3" s="76"/>
      <c r="D3" s="76"/>
      <c r="E3" s="76"/>
      <c r="F3" s="76"/>
      <c r="G3" s="76"/>
      <c r="H3" s="76"/>
      <c r="I3" s="326" t="s">
        <v>176</v>
      </c>
      <c r="J3" s="327"/>
      <c r="K3" s="327"/>
      <c r="L3" s="327"/>
      <c r="M3" s="327"/>
      <c r="N3" s="328"/>
    </row>
    <row r="4" spans="1:14" ht="367.5" customHeight="1">
      <c r="A4" s="75"/>
      <c r="B4" s="74"/>
      <c r="C4" s="329" t="s">
        <v>175</v>
      </c>
      <c r="D4" s="330"/>
      <c r="E4" s="330"/>
      <c r="F4" s="331"/>
      <c r="G4" s="334" t="s">
        <v>174</v>
      </c>
      <c r="H4" s="334"/>
      <c r="I4" s="335" t="s">
        <v>173</v>
      </c>
      <c r="J4" s="336"/>
      <c r="K4" s="337" t="s">
        <v>172</v>
      </c>
      <c r="L4" s="338"/>
      <c r="M4" s="341" t="s">
        <v>171</v>
      </c>
      <c r="N4" s="341"/>
    </row>
    <row r="5" spans="1:14" ht="64.5" customHeight="1">
      <c r="A5" s="73"/>
      <c r="B5" s="72"/>
      <c r="C5" s="332"/>
      <c r="D5" s="332"/>
      <c r="E5" s="332"/>
      <c r="F5" s="333"/>
      <c r="G5" s="71" t="s">
        <v>170</v>
      </c>
      <c r="H5" s="71" t="s">
        <v>169</v>
      </c>
      <c r="I5" s="342" t="s">
        <v>168</v>
      </c>
      <c r="J5" s="343"/>
      <c r="K5" s="339"/>
      <c r="L5" s="340"/>
      <c r="M5" s="344" t="s">
        <v>168</v>
      </c>
      <c r="N5" s="344"/>
    </row>
    <row r="6" spans="1:14" ht="36" customHeight="1">
      <c r="A6" s="58"/>
      <c r="B6" s="57"/>
      <c r="C6" s="324" t="s">
        <v>167</v>
      </c>
      <c r="D6" s="54">
        <v>1</v>
      </c>
      <c r="E6" s="323" t="s">
        <v>166</v>
      </c>
      <c r="F6" s="54" t="s">
        <v>163</v>
      </c>
      <c r="G6" s="70">
        <v>5365</v>
      </c>
      <c r="H6" s="69"/>
      <c r="I6" s="68">
        <f t="shared" ref="I6:I13" si="0">ROUND(G6*10%,0)</f>
        <v>537</v>
      </c>
      <c r="J6" s="49" t="s">
        <v>146</v>
      </c>
      <c r="K6" s="50">
        <v>537</v>
      </c>
      <c r="L6" s="67" t="s">
        <v>146</v>
      </c>
      <c r="M6" s="50">
        <f t="shared" ref="M6:M13" si="1">ROUND(G6*5%,0)</f>
        <v>268</v>
      </c>
      <c r="N6" s="49" t="s">
        <v>146</v>
      </c>
    </row>
    <row r="7" spans="1:14" ht="36" customHeight="1">
      <c r="A7" s="58"/>
      <c r="B7" s="57"/>
      <c r="C7" s="324"/>
      <c r="D7" s="54">
        <v>2</v>
      </c>
      <c r="E7" s="323"/>
      <c r="F7" s="54" t="s">
        <v>162</v>
      </c>
      <c r="G7" s="59">
        <v>6836</v>
      </c>
      <c r="H7" s="53"/>
      <c r="I7" s="51">
        <f t="shared" si="0"/>
        <v>684</v>
      </c>
      <c r="J7" s="49" t="s">
        <v>146</v>
      </c>
      <c r="K7" s="50">
        <v>684</v>
      </c>
      <c r="L7" s="67" t="s">
        <v>146</v>
      </c>
      <c r="M7" s="50">
        <f t="shared" si="1"/>
        <v>342</v>
      </c>
      <c r="N7" s="49" t="s">
        <v>146</v>
      </c>
    </row>
    <row r="8" spans="1:14" ht="36" customHeight="1">
      <c r="A8" s="58"/>
      <c r="B8" s="57"/>
      <c r="C8" s="324"/>
      <c r="D8" s="54">
        <v>3</v>
      </c>
      <c r="E8" s="323"/>
      <c r="F8" s="54" t="s">
        <v>161</v>
      </c>
      <c r="G8" s="59">
        <v>8894</v>
      </c>
      <c r="H8" s="53"/>
      <c r="I8" s="51">
        <f t="shared" si="0"/>
        <v>889</v>
      </c>
      <c r="J8" s="49" t="s">
        <v>146</v>
      </c>
      <c r="K8" s="50">
        <v>889</v>
      </c>
      <c r="L8" s="67" t="s">
        <v>146</v>
      </c>
      <c r="M8" s="50">
        <f t="shared" si="1"/>
        <v>445</v>
      </c>
      <c r="N8" s="49" t="s">
        <v>146</v>
      </c>
    </row>
    <row r="9" spans="1:14" ht="36" customHeight="1">
      <c r="A9" s="58"/>
      <c r="B9" s="57"/>
      <c r="C9" s="324"/>
      <c r="D9" s="54">
        <v>4</v>
      </c>
      <c r="E9" s="345" t="s">
        <v>18</v>
      </c>
      <c r="F9" s="345"/>
      <c r="G9" s="59">
        <v>2306</v>
      </c>
      <c r="H9" s="53"/>
      <c r="I9" s="51">
        <f t="shared" si="0"/>
        <v>231</v>
      </c>
      <c r="J9" s="49" t="s">
        <v>146</v>
      </c>
      <c r="K9" s="50">
        <v>231</v>
      </c>
      <c r="L9" s="67" t="s">
        <v>146</v>
      </c>
      <c r="M9" s="50">
        <f t="shared" si="1"/>
        <v>115</v>
      </c>
      <c r="N9" s="49" t="s">
        <v>146</v>
      </c>
    </row>
    <row r="10" spans="1:14" ht="36" customHeight="1">
      <c r="A10" s="58"/>
      <c r="B10" s="57"/>
      <c r="C10" s="324"/>
      <c r="D10" s="54">
        <v>5</v>
      </c>
      <c r="E10" s="323" t="s">
        <v>165</v>
      </c>
      <c r="F10" s="323"/>
      <c r="G10" s="59">
        <v>2259</v>
      </c>
      <c r="H10" s="53"/>
      <c r="I10" s="51">
        <f t="shared" si="0"/>
        <v>226</v>
      </c>
      <c r="J10" s="49" t="s">
        <v>146</v>
      </c>
      <c r="K10" s="50">
        <v>226</v>
      </c>
      <c r="L10" s="67" t="s">
        <v>146</v>
      </c>
      <c r="M10" s="50">
        <f t="shared" si="1"/>
        <v>113</v>
      </c>
      <c r="N10" s="49" t="s">
        <v>146</v>
      </c>
    </row>
    <row r="11" spans="1:14" ht="36" customHeight="1">
      <c r="A11" s="58"/>
      <c r="B11" s="57"/>
      <c r="C11" s="324"/>
      <c r="D11" s="54">
        <v>6</v>
      </c>
      <c r="E11" s="323" t="s">
        <v>164</v>
      </c>
      <c r="F11" s="54" t="s">
        <v>163</v>
      </c>
      <c r="G11" s="59">
        <v>5644</v>
      </c>
      <c r="H11" s="53"/>
      <c r="I11" s="51">
        <f t="shared" si="0"/>
        <v>564</v>
      </c>
      <c r="J11" s="49" t="s">
        <v>146</v>
      </c>
      <c r="K11" s="50">
        <v>564</v>
      </c>
      <c r="L11" s="67" t="s">
        <v>146</v>
      </c>
      <c r="M11" s="50">
        <f t="shared" si="1"/>
        <v>282</v>
      </c>
      <c r="N11" s="49" t="s">
        <v>146</v>
      </c>
    </row>
    <row r="12" spans="1:14" ht="36" customHeight="1">
      <c r="A12" s="58"/>
      <c r="B12" s="57"/>
      <c r="C12" s="324"/>
      <c r="D12" s="54">
        <v>7</v>
      </c>
      <c r="E12" s="323"/>
      <c r="F12" s="54" t="s">
        <v>162</v>
      </c>
      <c r="G12" s="53">
        <v>7095</v>
      </c>
      <c r="H12" s="53"/>
      <c r="I12" s="51">
        <f t="shared" si="0"/>
        <v>710</v>
      </c>
      <c r="J12" s="49" t="s">
        <v>146</v>
      </c>
      <c r="K12" s="50">
        <v>710</v>
      </c>
      <c r="L12" s="67" t="s">
        <v>146</v>
      </c>
      <c r="M12" s="50">
        <f t="shared" si="1"/>
        <v>355</v>
      </c>
      <c r="N12" s="49" t="s">
        <v>146</v>
      </c>
    </row>
    <row r="13" spans="1:14" ht="36" customHeight="1">
      <c r="A13" s="58"/>
      <c r="B13" s="57"/>
      <c r="C13" s="324"/>
      <c r="D13" s="54">
        <v>8</v>
      </c>
      <c r="E13" s="323"/>
      <c r="F13" s="54" t="s">
        <v>161</v>
      </c>
      <c r="G13" s="53">
        <v>11334</v>
      </c>
      <c r="H13" s="53"/>
      <c r="I13" s="51">
        <f t="shared" si="0"/>
        <v>1133</v>
      </c>
      <c r="J13" s="49" t="s">
        <v>146</v>
      </c>
      <c r="K13" s="50">
        <v>1133</v>
      </c>
      <c r="L13" s="67" t="s">
        <v>146</v>
      </c>
      <c r="M13" s="50">
        <f t="shared" si="1"/>
        <v>567</v>
      </c>
      <c r="N13" s="49" t="s">
        <v>146</v>
      </c>
    </row>
    <row r="14" spans="1:14" ht="36" customHeight="1">
      <c r="A14" s="58"/>
      <c r="B14" s="57"/>
      <c r="C14" s="66" t="s">
        <v>160</v>
      </c>
      <c r="D14" s="54">
        <v>9</v>
      </c>
      <c r="E14" s="323" t="s">
        <v>159</v>
      </c>
      <c r="F14" s="323"/>
      <c r="G14" s="53">
        <v>4440</v>
      </c>
      <c r="H14" s="52">
        <v>16.600000000000001</v>
      </c>
      <c r="I14" s="51">
        <f>ROUND(G14/H14*10%,0)</f>
        <v>27</v>
      </c>
      <c r="J14" s="49" t="s">
        <v>139</v>
      </c>
      <c r="K14" s="50" t="s">
        <v>140</v>
      </c>
      <c r="L14" s="49"/>
      <c r="M14" s="50">
        <f>ROUND(G14/H14*5%,0)</f>
        <v>13</v>
      </c>
      <c r="N14" s="49" t="s">
        <v>139</v>
      </c>
    </row>
    <row r="15" spans="1:14" ht="36" customHeight="1">
      <c r="A15" s="58"/>
      <c r="B15" s="57"/>
      <c r="C15" s="324" t="s">
        <v>158</v>
      </c>
      <c r="D15" s="54">
        <v>10</v>
      </c>
      <c r="E15" s="323" t="s">
        <v>157</v>
      </c>
      <c r="F15" s="323"/>
      <c r="G15" s="59">
        <v>2464</v>
      </c>
      <c r="H15" s="53"/>
      <c r="I15" s="51">
        <f t="shared" ref="I15:I21" si="2">ROUND(G15*10%*1.3,0)</f>
        <v>320</v>
      </c>
      <c r="J15" s="49" t="s">
        <v>146</v>
      </c>
      <c r="K15" s="50" t="s">
        <v>140</v>
      </c>
      <c r="L15" s="49"/>
      <c r="M15" s="50">
        <f t="shared" ref="M15:M23" si="3">ROUND(G15*5%*1.3,0)</f>
        <v>160</v>
      </c>
      <c r="N15" s="49" t="s">
        <v>146</v>
      </c>
    </row>
    <row r="16" spans="1:14" ht="36" customHeight="1">
      <c r="A16" s="58"/>
      <c r="B16" s="57"/>
      <c r="C16" s="324"/>
      <c r="D16" s="54">
        <v>11</v>
      </c>
      <c r="E16" s="323" t="s">
        <v>156</v>
      </c>
      <c r="F16" s="323"/>
      <c r="G16" s="59">
        <v>2604</v>
      </c>
      <c r="H16" s="53"/>
      <c r="I16" s="51">
        <f t="shared" si="2"/>
        <v>339</v>
      </c>
      <c r="J16" s="49" t="s">
        <v>146</v>
      </c>
      <c r="K16" s="50" t="s">
        <v>140</v>
      </c>
      <c r="L16" s="49"/>
      <c r="M16" s="50">
        <f t="shared" si="3"/>
        <v>169</v>
      </c>
      <c r="N16" s="49" t="s">
        <v>146</v>
      </c>
    </row>
    <row r="17" spans="1:14" ht="36" customHeight="1">
      <c r="A17" s="58"/>
      <c r="B17" s="57"/>
      <c r="C17" s="324"/>
      <c r="D17" s="54">
        <v>12</v>
      </c>
      <c r="E17" s="323" t="s">
        <v>155</v>
      </c>
      <c r="F17" s="323"/>
      <c r="G17" s="59">
        <v>2395</v>
      </c>
      <c r="H17" s="53"/>
      <c r="I17" s="51">
        <f t="shared" si="2"/>
        <v>311</v>
      </c>
      <c r="J17" s="49" t="s">
        <v>146</v>
      </c>
      <c r="K17" s="50" t="s">
        <v>140</v>
      </c>
      <c r="L17" s="49"/>
      <c r="M17" s="50">
        <f t="shared" si="3"/>
        <v>156</v>
      </c>
      <c r="N17" s="49" t="s">
        <v>146</v>
      </c>
    </row>
    <row r="18" spans="1:14" ht="36" customHeight="1">
      <c r="A18" s="58"/>
      <c r="B18" s="57"/>
      <c r="C18" s="324"/>
      <c r="D18" s="54">
        <v>13</v>
      </c>
      <c r="E18" s="323" t="s">
        <v>154</v>
      </c>
      <c r="F18" s="323"/>
      <c r="G18" s="59">
        <v>1050</v>
      </c>
      <c r="H18" s="53"/>
      <c r="I18" s="51">
        <f t="shared" si="2"/>
        <v>137</v>
      </c>
      <c r="J18" s="49" t="s">
        <v>146</v>
      </c>
      <c r="K18" s="50" t="s">
        <v>140</v>
      </c>
      <c r="L18" s="49"/>
      <c r="M18" s="50">
        <f t="shared" si="3"/>
        <v>68</v>
      </c>
      <c r="N18" s="49" t="s">
        <v>146</v>
      </c>
    </row>
    <row r="19" spans="1:14" ht="36" customHeight="1">
      <c r="A19" s="58"/>
      <c r="B19" s="57"/>
      <c r="C19" s="324"/>
      <c r="D19" s="54">
        <v>14</v>
      </c>
      <c r="E19" s="323" t="s">
        <v>153</v>
      </c>
      <c r="F19" s="323"/>
      <c r="G19" s="59">
        <v>3904</v>
      </c>
      <c r="H19" s="53"/>
      <c r="I19" s="51">
        <f t="shared" si="2"/>
        <v>508</v>
      </c>
      <c r="J19" s="49" t="s">
        <v>146</v>
      </c>
      <c r="K19" s="50" t="s">
        <v>140</v>
      </c>
      <c r="L19" s="49"/>
      <c r="M19" s="50">
        <f t="shared" si="3"/>
        <v>254</v>
      </c>
      <c r="N19" s="49" t="s">
        <v>146</v>
      </c>
    </row>
    <row r="20" spans="1:14" ht="36" customHeight="1">
      <c r="A20" s="58"/>
      <c r="B20" s="57"/>
      <c r="C20" s="324"/>
      <c r="D20" s="54">
        <v>15</v>
      </c>
      <c r="E20" s="323" t="s">
        <v>152</v>
      </c>
      <c r="F20" s="323"/>
      <c r="G20" s="59">
        <v>1566</v>
      </c>
      <c r="H20" s="53"/>
      <c r="I20" s="51">
        <f t="shared" si="2"/>
        <v>204</v>
      </c>
      <c r="J20" s="49" t="s">
        <v>146</v>
      </c>
      <c r="K20" s="50" t="s">
        <v>140</v>
      </c>
      <c r="L20" s="49"/>
      <c r="M20" s="50">
        <f t="shared" si="3"/>
        <v>102</v>
      </c>
      <c r="N20" s="49" t="s">
        <v>146</v>
      </c>
    </row>
    <row r="21" spans="1:14" ht="36" customHeight="1">
      <c r="A21" s="58"/>
      <c r="B21" s="57"/>
      <c r="C21" s="324"/>
      <c r="D21" s="54">
        <v>16</v>
      </c>
      <c r="E21" s="323" t="s">
        <v>151</v>
      </c>
      <c r="F21" s="323"/>
      <c r="G21" s="59">
        <v>1141</v>
      </c>
      <c r="H21" s="53"/>
      <c r="I21" s="51">
        <f t="shared" si="2"/>
        <v>148</v>
      </c>
      <c r="J21" s="49" t="s">
        <v>146</v>
      </c>
      <c r="K21" s="50" t="s">
        <v>140</v>
      </c>
      <c r="L21" s="49"/>
      <c r="M21" s="50">
        <f t="shared" si="3"/>
        <v>74</v>
      </c>
      <c r="N21" s="49" t="s">
        <v>146</v>
      </c>
    </row>
    <row r="22" spans="1:14" s="65" customFormat="1" ht="36" customHeight="1" outlineLevel="1">
      <c r="A22" s="58"/>
      <c r="B22" s="57"/>
      <c r="C22" s="324"/>
      <c r="D22" s="54">
        <v>17</v>
      </c>
      <c r="E22" s="323" t="s">
        <v>150</v>
      </c>
      <c r="F22" s="323"/>
      <c r="G22" s="59">
        <v>4335</v>
      </c>
      <c r="H22" s="53"/>
      <c r="I22" s="50" t="s">
        <v>140</v>
      </c>
      <c r="J22" s="49"/>
      <c r="K22" s="50" t="s">
        <v>140</v>
      </c>
      <c r="L22" s="49"/>
      <c r="M22" s="50">
        <f t="shared" si="3"/>
        <v>282</v>
      </c>
      <c r="N22" s="49" t="s">
        <v>146</v>
      </c>
    </row>
    <row r="23" spans="1:14" s="60" customFormat="1" ht="36" customHeight="1" outlineLevel="1">
      <c r="A23" s="64"/>
      <c r="B23" s="63"/>
      <c r="C23" s="324"/>
      <c r="D23" s="54">
        <v>18</v>
      </c>
      <c r="E23" s="325" t="s">
        <v>31</v>
      </c>
      <c r="F23" s="325"/>
      <c r="G23" s="62">
        <v>252.12364423314503</v>
      </c>
      <c r="H23" s="61"/>
      <c r="I23" s="51">
        <f>G23*10%*1.3</f>
        <v>32.776073750308854</v>
      </c>
      <c r="J23" s="49" t="s">
        <v>146</v>
      </c>
      <c r="K23" s="50" t="s">
        <v>140</v>
      </c>
      <c r="L23" s="49"/>
      <c r="M23" s="50">
        <f t="shared" si="3"/>
        <v>16</v>
      </c>
      <c r="N23" s="49" t="s">
        <v>146</v>
      </c>
    </row>
    <row r="24" spans="1:14" ht="36" customHeight="1">
      <c r="A24" s="58"/>
      <c r="B24" s="57"/>
      <c r="C24" s="322" t="s">
        <v>149</v>
      </c>
      <c r="D24" s="54">
        <v>19</v>
      </c>
      <c r="E24" s="323" t="s">
        <v>148</v>
      </c>
      <c r="F24" s="323"/>
      <c r="G24" s="59">
        <v>4746</v>
      </c>
      <c r="H24" s="53"/>
      <c r="I24" s="51">
        <f>ROUND(G24*10%,0)</f>
        <v>475</v>
      </c>
      <c r="J24" s="49" t="s">
        <v>146</v>
      </c>
      <c r="K24" s="50" t="s">
        <v>140</v>
      </c>
      <c r="L24" s="49"/>
      <c r="M24" s="50">
        <f>ROUND(G24*5%,0)</f>
        <v>237</v>
      </c>
      <c r="N24" s="49" t="s">
        <v>146</v>
      </c>
    </row>
    <row r="25" spans="1:14" ht="36" customHeight="1">
      <c r="A25" s="58"/>
      <c r="B25" s="57"/>
      <c r="C25" s="322"/>
      <c r="D25" s="54">
        <v>20</v>
      </c>
      <c r="E25" s="323" t="s">
        <v>147</v>
      </c>
      <c r="F25" s="323"/>
      <c r="G25" s="59">
        <v>6383</v>
      </c>
      <c r="H25" s="53"/>
      <c r="I25" s="51">
        <f>ROUND(G25*10%,0)</f>
        <v>638</v>
      </c>
      <c r="J25" s="49" t="s">
        <v>146</v>
      </c>
      <c r="K25" s="50" t="s">
        <v>140</v>
      </c>
      <c r="L25" s="49"/>
      <c r="M25" s="50">
        <f>ROUND(G25*5%,0)</f>
        <v>319</v>
      </c>
      <c r="N25" s="49" t="s">
        <v>146</v>
      </c>
    </row>
    <row r="26" spans="1:14" ht="36" customHeight="1">
      <c r="A26" s="58"/>
      <c r="B26" s="57"/>
      <c r="C26" s="322" t="s">
        <v>145</v>
      </c>
      <c r="D26" s="54">
        <v>21</v>
      </c>
      <c r="E26" s="323" t="s">
        <v>34</v>
      </c>
      <c r="F26" s="323"/>
      <c r="G26" s="59">
        <v>26260</v>
      </c>
      <c r="H26" s="52">
        <v>69.8</v>
      </c>
      <c r="I26" s="51">
        <f t="shared" ref="I26:I33" si="4">ROUND(G26/H26*10%,0)</f>
        <v>38</v>
      </c>
      <c r="J26" s="49" t="s">
        <v>139</v>
      </c>
      <c r="K26" s="50" t="s">
        <v>140</v>
      </c>
      <c r="L26" s="49"/>
      <c r="M26" s="50">
        <f t="shared" ref="M26:M33" si="5">ROUND(G26/H26*5%,0)</f>
        <v>19</v>
      </c>
      <c r="N26" s="49" t="s">
        <v>139</v>
      </c>
    </row>
    <row r="27" spans="1:14" ht="36" customHeight="1">
      <c r="A27" s="58"/>
      <c r="B27" s="57"/>
      <c r="C27" s="322"/>
      <c r="D27" s="54">
        <v>22</v>
      </c>
      <c r="E27" s="323" t="s">
        <v>35</v>
      </c>
      <c r="F27" s="323"/>
      <c r="G27" s="59">
        <v>10182</v>
      </c>
      <c r="H27" s="52">
        <v>25.5</v>
      </c>
      <c r="I27" s="51">
        <f t="shared" si="4"/>
        <v>40</v>
      </c>
      <c r="J27" s="49" t="s">
        <v>139</v>
      </c>
      <c r="K27" s="50" t="s">
        <v>140</v>
      </c>
      <c r="L27" s="49"/>
      <c r="M27" s="50">
        <f t="shared" si="5"/>
        <v>20</v>
      </c>
      <c r="N27" s="49" t="s">
        <v>139</v>
      </c>
    </row>
    <row r="28" spans="1:14" ht="36" customHeight="1">
      <c r="A28" s="58"/>
      <c r="B28" s="57"/>
      <c r="C28" s="322"/>
      <c r="D28" s="54">
        <v>23</v>
      </c>
      <c r="E28" s="323" t="s">
        <v>36</v>
      </c>
      <c r="F28" s="323"/>
      <c r="G28" s="59">
        <v>33213</v>
      </c>
      <c r="H28" s="52">
        <v>88.3</v>
      </c>
      <c r="I28" s="51">
        <f t="shared" si="4"/>
        <v>38</v>
      </c>
      <c r="J28" s="49" t="s">
        <v>139</v>
      </c>
      <c r="K28" s="50" t="s">
        <v>140</v>
      </c>
      <c r="L28" s="49"/>
      <c r="M28" s="50">
        <f t="shared" si="5"/>
        <v>19</v>
      </c>
      <c r="N28" s="49" t="s">
        <v>139</v>
      </c>
    </row>
    <row r="29" spans="1:14" ht="36" customHeight="1">
      <c r="A29" s="58"/>
      <c r="B29" s="57"/>
      <c r="C29" s="322"/>
      <c r="D29" s="54">
        <v>24</v>
      </c>
      <c r="E29" s="323" t="s">
        <v>144</v>
      </c>
      <c r="F29" s="323"/>
      <c r="G29" s="59">
        <v>32943</v>
      </c>
      <c r="H29" s="52">
        <v>68.900000000000006</v>
      </c>
      <c r="I29" s="51">
        <f t="shared" si="4"/>
        <v>48</v>
      </c>
      <c r="J29" s="49" t="s">
        <v>139</v>
      </c>
      <c r="K29" s="50" t="s">
        <v>140</v>
      </c>
      <c r="L29" s="49"/>
      <c r="M29" s="50">
        <f t="shared" si="5"/>
        <v>24</v>
      </c>
      <c r="N29" s="49" t="s">
        <v>139</v>
      </c>
    </row>
    <row r="30" spans="1:14" ht="36" customHeight="1">
      <c r="A30" s="58"/>
      <c r="B30" s="57"/>
      <c r="C30" s="322"/>
      <c r="D30" s="54">
        <v>25</v>
      </c>
      <c r="E30" s="323" t="s">
        <v>143</v>
      </c>
      <c r="F30" s="323"/>
      <c r="G30" s="59">
        <v>29098</v>
      </c>
      <c r="H30" s="52">
        <v>68.2</v>
      </c>
      <c r="I30" s="51">
        <f t="shared" si="4"/>
        <v>43</v>
      </c>
      <c r="J30" s="49" t="s">
        <v>139</v>
      </c>
      <c r="K30" s="50" t="s">
        <v>140</v>
      </c>
      <c r="L30" s="49"/>
      <c r="M30" s="50">
        <f t="shared" si="5"/>
        <v>21</v>
      </c>
      <c r="N30" s="49" t="s">
        <v>139</v>
      </c>
    </row>
    <row r="31" spans="1:14" ht="36" customHeight="1">
      <c r="A31" s="58"/>
      <c r="B31" s="57"/>
      <c r="C31" s="322"/>
      <c r="D31" s="54">
        <v>26</v>
      </c>
      <c r="E31" s="323" t="s">
        <v>39</v>
      </c>
      <c r="F31" s="323"/>
      <c r="G31" s="59">
        <v>5499</v>
      </c>
      <c r="H31" s="52">
        <v>15.1</v>
      </c>
      <c r="I31" s="51">
        <f t="shared" si="4"/>
        <v>36</v>
      </c>
      <c r="J31" s="49" t="s">
        <v>139</v>
      </c>
      <c r="K31" s="50" t="s">
        <v>140</v>
      </c>
      <c r="L31" s="49"/>
      <c r="M31" s="50">
        <f t="shared" si="5"/>
        <v>18</v>
      </c>
      <c r="N31" s="49" t="s">
        <v>139</v>
      </c>
    </row>
    <row r="32" spans="1:14" ht="36" customHeight="1">
      <c r="A32" s="58"/>
      <c r="B32" s="57"/>
      <c r="C32" s="322"/>
      <c r="D32" s="54">
        <v>27</v>
      </c>
      <c r="E32" s="321" t="s">
        <v>142</v>
      </c>
      <c r="F32" s="321"/>
      <c r="G32" s="53">
        <v>21621</v>
      </c>
      <c r="H32" s="52">
        <v>57.8</v>
      </c>
      <c r="I32" s="51">
        <f t="shared" si="4"/>
        <v>37</v>
      </c>
      <c r="J32" s="49" t="s">
        <v>139</v>
      </c>
      <c r="K32" s="50" t="s">
        <v>140</v>
      </c>
      <c r="L32" s="49"/>
      <c r="M32" s="50">
        <f t="shared" si="5"/>
        <v>19</v>
      </c>
      <c r="N32" s="49" t="s">
        <v>139</v>
      </c>
    </row>
    <row r="33" spans="1:14" ht="36" customHeight="1">
      <c r="A33" s="56"/>
      <c r="B33" s="55"/>
      <c r="C33" s="322"/>
      <c r="D33" s="54">
        <v>28</v>
      </c>
      <c r="E33" s="321" t="s">
        <v>141</v>
      </c>
      <c r="F33" s="321"/>
      <c r="G33" s="53">
        <v>8293</v>
      </c>
      <c r="H33" s="52">
        <v>23.4</v>
      </c>
      <c r="I33" s="51">
        <f t="shared" si="4"/>
        <v>35</v>
      </c>
      <c r="J33" s="49" t="s">
        <v>139</v>
      </c>
      <c r="K33" s="50" t="s">
        <v>140</v>
      </c>
      <c r="L33" s="49"/>
      <c r="M33" s="50">
        <f t="shared" si="5"/>
        <v>18</v>
      </c>
      <c r="N33" s="49" t="s">
        <v>139</v>
      </c>
    </row>
    <row r="34" spans="1:14" ht="409.5" customHeight="1">
      <c r="A34" s="307" t="s">
        <v>57</v>
      </c>
      <c r="B34" s="308"/>
      <c r="C34" s="308"/>
      <c r="D34" s="308"/>
      <c r="E34" s="308"/>
      <c r="F34" s="309"/>
      <c r="G34" s="48"/>
      <c r="H34" s="47"/>
      <c r="I34" s="313" t="s">
        <v>138</v>
      </c>
      <c r="J34" s="314"/>
      <c r="K34" s="317" t="s">
        <v>137</v>
      </c>
      <c r="L34" s="318"/>
      <c r="M34" s="317" t="s">
        <v>136</v>
      </c>
      <c r="N34" s="318"/>
    </row>
    <row r="35" spans="1:14" ht="95.25" customHeight="1">
      <c r="A35" s="310"/>
      <c r="B35" s="311"/>
      <c r="C35" s="311"/>
      <c r="D35" s="311"/>
      <c r="E35" s="311"/>
      <c r="F35" s="312"/>
      <c r="G35" s="48"/>
      <c r="H35" s="47"/>
      <c r="I35" s="315"/>
      <c r="J35" s="316"/>
      <c r="K35" s="319"/>
      <c r="L35" s="320"/>
      <c r="M35" s="319"/>
      <c r="N35" s="320"/>
    </row>
    <row r="36" spans="1:14" ht="83.25" customHeight="1">
      <c r="A36" s="303" t="s">
        <v>135</v>
      </c>
      <c r="B36" s="304"/>
      <c r="C36" s="304"/>
      <c r="D36" s="304"/>
      <c r="E36" s="304"/>
      <c r="F36" s="305"/>
      <c r="G36" s="46"/>
      <c r="H36" s="45"/>
      <c r="I36" s="306" t="s">
        <v>134</v>
      </c>
      <c r="J36" s="306"/>
      <c r="K36" s="306"/>
      <c r="L36" s="306"/>
      <c r="M36" s="306"/>
      <c r="N36" s="306"/>
    </row>
    <row r="37" spans="1:14" ht="48.75" customHeight="1">
      <c r="A37" s="44"/>
      <c r="B37" s="44"/>
      <c r="C37" s="44"/>
      <c r="D37" s="44"/>
      <c r="E37" s="44"/>
      <c r="F37" s="44"/>
      <c r="G37" s="43"/>
      <c r="H37" s="42"/>
      <c r="I37" s="41"/>
      <c r="J37" s="41"/>
      <c r="K37" s="41"/>
      <c r="L37" s="41"/>
      <c r="M37" s="41"/>
      <c r="N37" s="41"/>
    </row>
    <row r="38" spans="1:14" s="31" customFormat="1" ht="34.5" customHeight="1">
      <c r="A38" s="40" t="s">
        <v>133</v>
      </c>
      <c r="B38" s="40"/>
      <c r="C38" s="39"/>
      <c r="D38" s="39"/>
      <c r="E38" s="40"/>
      <c r="F38" s="39"/>
      <c r="G38" s="38"/>
      <c r="H38" s="38"/>
      <c r="I38" s="38"/>
      <c r="J38" s="38"/>
      <c r="K38" s="37"/>
      <c r="L38" s="37"/>
      <c r="M38" s="37"/>
    </row>
    <row r="39" spans="1:14" s="31" customFormat="1" ht="34.5" customHeight="1">
      <c r="A39" s="36" t="s">
        <v>132</v>
      </c>
      <c r="B39" s="36"/>
      <c r="C39" s="36"/>
      <c r="D39" s="36"/>
      <c r="E39" s="36"/>
      <c r="F39" s="36"/>
      <c r="G39" s="36"/>
      <c r="H39" s="36"/>
      <c r="I39" s="36"/>
      <c r="J39" s="36"/>
      <c r="K39" s="32"/>
      <c r="L39" s="32"/>
      <c r="M39" s="32"/>
    </row>
    <row r="40" spans="1:14" s="31" customFormat="1" ht="34.5" customHeight="1">
      <c r="A40" s="36" t="s">
        <v>131</v>
      </c>
      <c r="B40" s="36"/>
      <c r="C40" s="36"/>
      <c r="D40" s="36"/>
      <c r="E40" s="36"/>
      <c r="F40" s="36"/>
      <c r="G40" s="36"/>
      <c r="H40" s="36"/>
      <c r="I40" s="36"/>
      <c r="J40" s="36"/>
      <c r="K40" s="32"/>
      <c r="L40" s="32"/>
      <c r="M40" s="32"/>
    </row>
    <row r="41" spans="1:14" s="31" customFormat="1" ht="34.5" customHeight="1">
      <c r="A41" s="36"/>
      <c r="B41" s="36"/>
      <c r="C41" s="35" t="s">
        <v>130</v>
      </c>
      <c r="D41" s="36"/>
      <c r="E41" s="36"/>
      <c r="F41" s="36"/>
      <c r="G41" s="36"/>
      <c r="H41" s="36"/>
      <c r="I41" s="36"/>
      <c r="J41" s="36"/>
      <c r="K41" s="32"/>
      <c r="L41" s="32"/>
      <c r="M41" s="32"/>
    </row>
    <row r="42" spans="1:14" s="31" customFormat="1" ht="34.5" customHeight="1">
      <c r="A42" s="36" t="s">
        <v>129</v>
      </c>
      <c r="B42" s="36"/>
      <c r="C42" s="36"/>
      <c r="D42" s="36"/>
      <c r="E42" s="36"/>
      <c r="F42" s="36"/>
      <c r="G42" s="36"/>
      <c r="H42" s="36"/>
      <c r="I42" s="36"/>
      <c r="J42" s="36"/>
      <c r="K42" s="32"/>
      <c r="L42" s="32"/>
      <c r="M42" s="32"/>
    </row>
    <row r="43" spans="1:14" s="31" customFormat="1" ht="34.5" customHeight="1">
      <c r="A43" s="35" t="s">
        <v>128</v>
      </c>
      <c r="B43" s="35"/>
      <c r="C43" s="34"/>
      <c r="D43" s="34"/>
      <c r="E43" s="34"/>
      <c r="F43" s="34"/>
      <c r="G43" s="34"/>
      <c r="H43" s="34"/>
      <c r="I43" s="34"/>
      <c r="J43" s="34"/>
      <c r="K43" s="33"/>
      <c r="L43" s="33"/>
      <c r="M43" s="33"/>
    </row>
    <row r="44" spans="1:14" s="31" customFormat="1" ht="34.5" customHeight="1">
      <c r="A44" s="35"/>
      <c r="B44" s="35" t="s">
        <v>127</v>
      </c>
      <c r="C44" s="34"/>
      <c r="D44" s="34"/>
      <c r="E44" s="34"/>
      <c r="F44" s="34"/>
      <c r="G44" s="34"/>
      <c r="H44" s="34"/>
      <c r="I44" s="34"/>
      <c r="J44" s="34"/>
      <c r="K44" s="33"/>
      <c r="L44" s="33"/>
      <c r="M44" s="33"/>
    </row>
    <row r="45" spans="1:14" s="31" customFormat="1" ht="34.5" customHeight="1">
      <c r="A45" s="31" t="s">
        <v>126</v>
      </c>
      <c r="K45" s="32"/>
      <c r="L45" s="32"/>
      <c r="M45" s="32"/>
    </row>
  </sheetData>
  <mergeCells count="42">
    <mergeCell ref="E14:F14"/>
    <mergeCell ref="I3:N3"/>
    <mergeCell ref="C4:F5"/>
    <mergeCell ref="G4:H4"/>
    <mergeCell ref="I4:J4"/>
    <mergeCell ref="K4:L5"/>
    <mergeCell ref="M4:N4"/>
    <mergeCell ref="I5:J5"/>
    <mergeCell ref="M5:N5"/>
    <mergeCell ref="C6:C13"/>
    <mergeCell ref="E6:E8"/>
    <mergeCell ref="E9:F9"/>
    <mergeCell ref="E10:F10"/>
    <mergeCell ref="E11:E13"/>
    <mergeCell ref="C15:C23"/>
    <mergeCell ref="E15:F15"/>
    <mergeCell ref="E16:F16"/>
    <mergeCell ref="E17:F17"/>
    <mergeCell ref="E18:F18"/>
    <mergeCell ref="E19:F19"/>
    <mergeCell ref="E20:F20"/>
    <mergeCell ref="E21:F21"/>
    <mergeCell ref="E22:F22"/>
    <mergeCell ref="E23:F23"/>
    <mergeCell ref="E32:F32"/>
    <mergeCell ref="E33:F33"/>
    <mergeCell ref="C24:C25"/>
    <mergeCell ref="E24:F24"/>
    <mergeCell ref="E25:F25"/>
    <mergeCell ref="C26:C33"/>
    <mergeCell ref="E26:F26"/>
    <mergeCell ref="E27:F27"/>
    <mergeCell ref="E28:F28"/>
    <mergeCell ref="E29:F29"/>
    <mergeCell ref="E30:F30"/>
    <mergeCell ref="E31:F31"/>
    <mergeCell ref="A36:F36"/>
    <mergeCell ref="I36:N36"/>
    <mergeCell ref="A34:F35"/>
    <mergeCell ref="I34:J35"/>
    <mergeCell ref="K34:L35"/>
    <mergeCell ref="M34:N35"/>
  </mergeCells>
  <phoneticPr fontId="1"/>
  <printOptions horizontalCentered="1"/>
  <pageMargins left="0.23622047244094491" right="0.23622047244094491" top="0.78740157480314965" bottom="0.19685039370078741" header="0.31496062992125984" footer="0.31496062992125984"/>
  <pageSetup paperSize="9" scale="32"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K24"/>
  <sheetViews>
    <sheetView view="pageBreakPreview" zoomScale="70" zoomScaleNormal="85" zoomScaleSheetLayoutView="70" workbookViewId="0">
      <pane ySplit="3" topLeftCell="A13" activePane="bottomLeft" state="frozen"/>
      <selection pane="bottomLeft" activeCell="C19" sqref="C19"/>
    </sheetView>
  </sheetViews>
  <sheetFormatPr defaultColWidth="9" defaultRowHeight="17.399999999999999"/>
  <cols>
    <col min="1" max="1" width="2.09765625" style="5" customWidth="1"/>
    <col min="2" max="2" width="4.296875" style="5" customWidth="1"/>
    <col min="3" max="3" width="29.796875" style="5" bestFit="1" customWidth="1"/>
    <col min="4" max="11" width="8.5" style="5" customWidth="1"/>
    <col min="12" max="12" width="8.5" style="4" customWidth="1"/>
    <col min="13" max="37" width="8.5" style="5" customWidth="1"/>
    <col min="38" max="40" width="8.19921875" style="5" customWidth="1"/>
    <col min="41" max="41" width="6.59765625" style="5" customWidth="1"/>
    <col min="42" max="44" width="6.296875" style="5" customWidth="1"/>
    <col min="45" max="16384" width="9" style="5"/>
  </cols>
  <sheetData>
    <row r="1" spans="1:37" ht="24.75" customHeight="1"/>
    <row r="2" spans="1:37" ht="24.75" customHeight="1" thickBot="1">
      <c r="A2" s="7" t="s">
        <v>102</v>
      </c>
      <c r="L2" s="5"/>
    </row>
    <row r="3" spans="1:37" ht="24.75" customHeight="1" thickBot="1">
      <c r="B3" s="22"/>
      <c r="C3" s="23" t="s">
        <v>68</v>
      </c>
      <c r="D3" s="366" t="s">
        <v>76</v>
      </c>
      <c r="E3" s="367"/>
      <c r="F3" s="367"/>
      <c r="G3" s="367"/>
      <c r="H3" s="367"/>
      <c r="I3" s="367"/>
      <c r="J3" s="367"/>
      <c r="K3" s="367"/>
      <c r="L3" s="367"/>
      <c r="M3" s="367"/>
      <c r="N3" s="367"/>
      <c r="O3" s="367"/>
      <c r="P3" s="367"/>
      <c r="Q3" s="367"/>
      <c r="R3" s="367"/>
      <c r="S3" s="367"/>
      <c r="T3" s="368"/>
      <c r="U3" s="367" t="s">
        <v>77</v>
      </c>
      <c r="V3" s="367"/>
      <c r="W3" s="367"/>
      <c r="X3" s="367"/>
      <c r="Y3" s="367"/>
      <c r="Z3" s="367"/>
      <c r="AA3" s="367"/>
      <c r="AB3" s="367"/>
      <c r="AC3" s="367"/>
      <c r="AD3" s="367"/>
      <c r="AE3" s="367"/>
      <c r="AF3" s="367"/>
      <c r="AG3" s="367"/>
      <c r="AH3" s="367"/>
      <c r="AI3" s="367"/>
      <c r="AJ3" s="367"/>
      <c r="AK3" s="368"/>
    </row>
    <row r="4" spans="1:37" ht="57.75" customHeight="1">
      <c r="B4" s="349" t="s">
        <v>11</v>
      </c>
      <c r="C4" s="24" t="s">
        <v>2</v>
      </c>
      <c r="D4" s="358" t="s">
        <v>179</v>
      </c>
      <c r="E4" s="359"/>
      <c r="F4" s="359"/>
      <c r="G4" s="359"/>
      <c r="H4" s="359"/>
      <c r="I4" s="359"/>
      <c r="J4" s="359"/>
      <c r="K4" s="359"/>
      <c r="L4" s="359"/>
      <c r="M4" s="359"/>
      <c r="N4" s="359"/>
      <c r="O4" s="359"/>
      <c r="P4" s="359"/>
      <c r="Q4" s="359"/>
      <c r="R4" s="359"/>
      <c r="S4" s="359"/>
      <c r="T4" s="360"/>
      <c r="U4" s="369" t="s">
        <v>180</v>
      </c>
      <c r="V4" s="369"/>
      <c r="W4" s="369"/>
      <c r="X4" s="369"/>
      <c r="Y4" s="369"/>
      <c r="Z4" s="369"/>
      <c r="AA4" s="369"/>
      <c r="AB4" s="369"/>
      <c r="AC4" s="369"/>
      <c r="AD4" s="369"/>
      <c r="AE4" s="369"/>
      <c r="AF4" s="369"/>
      <c r="AG4" s="369"/>
      <c r="AH4" s="369"/>
      <c r="AI4" s="369"/>
      <c r="AJ4" s="369"/>
      <c r="AK4" s="370"/>
    </row>
    <row r="5" spans="1:37" ht="126.75" customHeight="1">
      <c r="B5" s="350"/>
      <c r="C5" s="25" t="s">
        <v>3</v>
      </c>
      <c r="D5" s="346" t="s">
        <v>181</v>
      </c>
      <c r="E5" s="347"/>
      <c r="F5" s="347"/>
      <c r="G5" s="347"/>
      <c r="H5" s="347"/>
      <c r="I5" s="347"/>
      <c r="J5" s="347"/>
      <c r="K5" s="347"/>
      <c r="L5" s="347"/>
      <c r="M5" s="347"/>
      <c r="N5" s="347"/>
      <c r="O5" s="347"/>
      <c r="P5" s="347"/>
      <c r="Q5" s="347"/>
      <c r="R5" s="347"/>
      <c r="S5" s="347"/>
      <c r="T5" s="348"/>
      <c r="U5" s="364" t="s">
        <v>183</v>
      </c>
      <c r="V5" s="364"/>
      <c r="W5" s="364"/>
      <c r="X5" s="364"/>
      <c r="Y5" s="364"/>
      <c r="Z5" s="364"/>
      <c r="AA5" s="364"/>
      <c r="AB5" s="364"/>
      <c r="AC5" s="364"/>
      <c r="AD5" s="364"/>
      <c r="AE5" s="364"/>
      <c r="AF5" s="364"/>
      <c r="AG5" s="364"/>
      <c r="AH5" s="364"/>
      <c r="AI5" s="364"/>
      <c r="AJ5" s="364"/>
      <c r="AK5" s="365"/>
    </row>
    <row r="6" spans="1:37" ht="57.75" customHeight="1">
      <c r="B6" s="350"/>
      <c r="C6" s="25" t="s">
        <v>4</v>
      </c>
      <c r="D6" s="346" t="s">
        <v>107</v>
      </c>
      <c r="E6" s="347"/>
      <c r="F6" s="347"/>
      <c r="G6" s="347"/>
      <c r="H6" s="347"/>
      <c r="I6" s="347"/>
      <c r="J6" s="347"/>
      <c r="K6" s="347"/>
      <c r="L6" s="347"/>
      <c r="M6" s="347"/>
      <c r="N6" s="347"/>
      <c r="O6" s="347"/>
      <c r="P6" s="347"/>
      <c r="Q6" s="347"/>
      <c r="R6" s="347"/>
      <c r="S6" s="347"/>
      <c r="T6" s="348"/>
      <c r="U6" s="364" t="s">
        <v>103</v>
      </c>
      <c r="V6" s="364"/>
      <c r="W6" s="364"/>
      <c r="X6" s="364"/>
      <c r="Y6" s="364"/>
      <c r="Z6" s="364"/>
      <c r="AA6" s="364"/>
      <c r="AB6" s="364"/>
      <c r="AC6" s="364"/>
      <c r="AD6" s="364"/>
      <c r="AE6" s="364"/>
      <c r="AF6" s="364"/>
      <c r="AG6" s="364"/>
      <c r="AH6" s="364"/>
      <c r="AI6" s="364"/>
      <c r="AJ6" s="364"/>
      <c r="AK6" s="365"/>
    </row>
    <row r="7" spans="1:37" ht="57.75" customHeight="1">
      <c r="B7" s="350"/>
      <c r="C7" s="25" t="s">
        <v>58</v>
      </c>
      <c r="D7" s="346" t="s">
        <v>108</v>
      </c>
      <c r="E7" s="347"/>
      <c r="F7" s="347"/>
      <c r="G7" s="347"/>
      <c r="H7" s="347"/>
      <c r="I7" s="347"/>
      <c r="J7" s="347"/>
      <c r="K7" s="347"/>
      <c r="L7" s="347"/>
      <c r="M7" s="347"/>
      <c r="N7" s="347"/>
      <c r="O7" s="347"/>
      <c r="P7" s="347"/>
      <c r="Q7" s="347"/>
      <c r="R7" s="347"/>
      <c r="S7" s="347"/>
      <c r="T7" s="348"/>
      <c r="U7" s="364" t="s">
        <v>90</v>
      </c>
      <c r="V7" s="364"/>
      <c r="W7" s="364"/>
      <c r="X7" s="364"/>
      <c r="Y7" s="364"/>
      <c r="Z7" s="364"/>
      <c r="AA7" s="364"/>
      <c r="AB7" s="364"/>
      <c r="AC7" s="364"/>
      <c r="AD7" s="364"/>
      <c r="AE7" s="364"/>
      <c r="AF7" s="364"/>
      <c r="AG7" s="364"/>
      <c r="AH7" s="364"/>
      <c r="AI7" s="364"/>
      <c r="AJ7" s="364"/>
      <c r="AK7" s="365"/>
    </row>
    <row r="8" spans="1:37" ht="57.75" customHeight="1">
      <c r="B8" s="350"/>
      <c r="C8" s="25" t="s">
        <v>59</v>
      </c>
      <c r="D8" s="346" t="s">
        <v>109</v>
      </c>
      <c r="E8" s="347"/>
      <c r="F8" s="347"/>
      <c r="G8" s="347"/>
      <c r="H8" s="347"/>
      <c r="I8" s="347"/>
      <c r="J8" s="347"/>
      <c r="K8" s="347"/>
      <c r="L8" s="347"/>
      <c r="M8" s="347"/>
      <c r="N8" s="347"/>
      <c r="O8" s="347"/>
      <c r="P8" s="347"/>
      <c r="Q8" s="347"/>
      <c r="R8" s="347"/>
      <c r="S8" s="347"/>
      <c r="T8" s="348"/>
      <c r="U8" s="364" t="s">
        <v>78</v>
      </c>
      <c r="V8" s="364"/>
      <c r="W8" s="364"/>
      <c r="X8" s="364"/>
      <c r="Y8" s="364"/>
      <c r="Z8" s="364"/>
      <c r="AA8" s="364"/>
      <c r="AB8" s="364"/>
      <c r="AC8" s="364"/>
      <c r="AD8" s="364"/>
      <c r="AE8" s="364"/>
      <c r="AF8" s="364"/>
      <c r="AG8" s="364"/>
      <c r="AH8" s="364"/>
      <c r="AI8" s="364"/>
      <c r="AJ8" s="364"/>
      <c r="AK8" s="365"/>
    </row>
    <row r="9" spans="1:37" ht="57.75" customHeight="1">
      <c r="B9" s="350"/>
      <c r="C9" s="25" t="s">
        <v>60</v>
      </c>
      <c r="D9" s="346" t="s">
        <v>110</v>
      </c>
      <c r="E9" s="347"/>
      <c r="F9" s="347"/>
      <c r="G9" s="347"/>
      <c r="H9" s="347"/>
      <c r="I9" s="347"/>
      <c r="J9" s="347"/>
      <c r="K9" s="347"/>
      <c r="L9" s="347"/>
      <c r="M9" s="347"/>
      <c r="N9" s="347"/>
      <c r="O9" s="347"/>
      <c r="P9" s="347"/>
      <c r="Q9" s="347"/>
      <c r="R9" s="347"/>
      <c r="S9" s="347"/>
      <c r="T9" s="348"/>
      <c r="U9" s="364" t="s">
        <v>95</v>
      </c>
      <c r="V9" s="364"/>
      <c r="W9" s="364"/>
      <c r="X9" s="364"/>
      <c r="Y9" s="364"/>
      <c r="Z9" s="364"/>
      <c r="AA9" s="364"/>
      <c r="AB9" s="364"/>
      <c r="AC9" s="364"/>
      <c r="AD9" s="364"/>
      <c r="AE9" s="364"/>
      <c r="AF9" s="364"/>
      <c r="AG9" s="364"/>
      <c r="AH9" s="364"/>
      <c r="AI9" s="364"/>
      <c r="AJ9" s="364"/>
      <c r="AK9" s="365"/>
    </row>
    <row r="10" spans="1:37" ht="57.75" customHeight="1">
      <c r="B10" s="350"/>
      <c r="C10" s="25" t="s">
        <v>5</v>
      </c>
      <c r="D10" s="346" t="s">
        <v>111</v>
      </c>
      <c r="E10" s="347"/>
      <c r="F10" s="347"/>
      <c r="G10" s="347"/>
      <c r="H10" s="347"/>
      <c r="I10" s="347"/>
      <c r="J10" s="347"/>
      <c r="K10" s="347"/>
      <c r="L10" s="347"/>
      <c r="M10" s="347"/>
      <c r="N10" s="347"/>
      <c r="O10" s="347"/>
      <c r="P10" s="347"/>
      <c r="Q10" s="347"/>
      <c r="R10" s="347"/>
      <c r="S10" s="347"/>
      <c r="T10" s="348"/>
      <c r="U10" s="364" t="s">
        <v>79</v>
      </c>
      <c r="V10" s="364"/>
      <c r="W10" s="364"/>
      <c r="X10" s="364"/>
      <c r="Y10" s="364"/>
      <c r="Z10" s="364"/>
      <c r="AA10" s="364"/>
      <c r="AB10" s="364"/>
      <c r="AC10" s="364"/>
      <c r="AD10" s="364"/>
      <c r="AE10" s="364"/>
      <c r="AF10" s="364"/>
      <c r="AG10" s="364"/>
      <c r="AH10" s="364"/>
      <c r="AI10" s="364"/>
      <c r="AJ10" s="364"/>
      <c r="AK10" s="365"/>
    </row>
    <row r="11" spans="1:37" ht="57.75" customHeight="1">
      <c r="B11" s="350"/>
      <c r="C11" s="25" t="s">
        <v>6</v>
      </c>
      <c r="D11" s="346" t="s">
        <v>112</v>
      </c>
      <c r="E11" s="347"/>
      <c r="F11" s="347"/>
      <c r="G11" s="347"/>
      <c r="H11" s="347"/>
      <c r="I11" s="347"/>
      <c r="J11" s="347"/>
      <c r="K11" s="347"/>
      <c r="L11" s="347"/>
      <c r="M11" s="347"/>
      <c r="N11" s="347"/>
      <c r="O11" s="347"/>
      <c r="P11" s="347"/>
      <c r="Q11" s="347"/>
      <c r="R11" s="347"/>
      <c r="S11" s="347"/>
      <c r="T11" s="348"/>
      <c r="U11" s="364" t="s">
        <v>89</v>
      </c>
      <c r="V11" s="364"/>
      <c r="W11" s="364"/>
      <c r="X11" s="364"/>
      <c r="Y11" s="364"/>
      <c r="Z11" s="364"/>
      <c r="AA11" s="364"/>
      <c r="AB11" s="364"/>
      <c r="AC11" s="364"/>
      <c r="AD11" s="364"/>
      <c r="AE11" s="364"/>
      <c r="AF11" s="364"/>
      <c r="AG11" s="364"/>
      <c r="AH11" s="364"/>
      <c r="AI11" s="364"/>
      <c r="AJ11" s="364"/>
      <c r="AK11" s="365"/>
    </row>
    <row r="12" spans="1:37" ht="57.75" customHeight="1">
      <c r="B12" s="350"/>
      <c r="C12" s="25" t="s">
        <v>61</v>
      </c>
      <c r="D12" s="346" t="s">
        <v>113</v>
      </c>
      <c r="E12" s="347"/>
      <c r="F12" s="347"/>
      <c r="G12" s="347"/>
      <c r="H12" s="347"/>
      <c r="I12" s="347"/>
      <c r="J12" s="347"/>
      <c r="K12" s="347"/>
      <c r="L12" s="347"/>
      <c r="M12" s="347"/>
      <c r="N12" s="347"/>
      <c r="O12" s="347"/>
      <c r="P12" s="347"/>
      <c r="Q12" s="347"/>
      <c r="R12" s="347"/>
      <c r="S12" s="347"/>
      <c r="T12" s="348"/>
      <c r="U12" s="364" t="s">
        <v>86</v>
      </c>
      <c r="V12" s="364"/>
      <c r="W12" s="364"/>
      <c r="X12" s="364"/>
      <c r="Y12" s="364"/>
      <c r="Z12" s="364"/>
      <c r="AA12" s="364"/>
      <c r="AB12" s="364"/>
      <c r="AC12" s="364"/>
      <c r="AD12" s="364"/>
      <c r="AE12" s="364"/>
      <c r="AF12" s="364"/>
      <c r="AG12" s="364"/>
      <c r="AH12" s="364"/>
      <c r="AI12" s="364"/>
      <c r="AJ12" s="364"/>
      <c r="AK12" s="365"/>
    </row>
    <row r="13" spans="1:37" ht="57.75" customHeight="1">
      <c r="B13" s="350"/>
      <c r="C13" s="25" t="s">
        <v>13</v>
      </c>
      <c r="D13" s="346" t="s">
        <v>114</v>
      </c>
      <c r="E13" s="347"/>
      <c r="F13" s="347"/>
      <c r="G13" s="347"/>
      <c r="H13" s="347"/>
      <c r="I13" s="347"/>
      <c r="J13" s="347"/>
      <c r="K13" s="347"/>
      <c r="L13" s="347"/>
      <c r="M13" s="347"/>
      <c r="N13" s="347"/>
      <c r="O13" s="347"/>
      <c r="P13" s="347"/>
      <c r="Q13" s="347"/>
      <c r="R13" s="347"/>
      <c r="S13" s="347"/>
      <c r="T13" s="348"/>
      <c r="U13" s="364" t="s">
        <v>104</v>
      </c>
      <c r="V13" s="364"/>
      <c r="W13" s="364"/>
      <c r="X13" s="364"/>
      <c r="Y13" s="364"/>
      <c r="Z13" s="364"/>
      <c r="AA13" s="364"/>
      <c r="AB13" s="364"/>
      <c r="AC13" s="364"/>
      <c r="AD13" s="364"/>
      <c r="AE13" s="364"/>
      <c r="AF13" s="364"/>
      <c r="AG13" s="364"/>
      <c r="AH13" s="364"/>
      <c r="AI13" s="364"/>
      <c r="AJ13" s="364"/>
      <c r="AK13" s="365"/>
    </row>
    <row r="14" spans="1:37" ht="57.75" customHeight="1">
      <c r="B14" s="350"/>
      <c r="C14" s="25" t="s">
        <v>50</v>
      </c>
      <c r="D14" s="346" t="s">
        <v>115</v>
      </c>
      <c r="E14" s="347"/>
      <c r="F14" s="347"/>
      <c r="G14" s="347"/>
      <c r="H14" s="347"/>
      <c r="I14" s="347"/>
      <c r="J14" s="347"/>
      <c r="K14" s="347"/>
      <c r="L14" s="347"/>
      <c r="M14" s="347"/>
      <c r="N14" s="347"/>
      <c r="O14" s="347"/>
      <c r="P14" s="347"/>
      <c r="Q14" s="347"/>
      <c r="R14" s="347"/>
      <c r="S14" s="347"/>
      <c r="T14" s="348"/>
      <c r="U14" s="364" t="s">
        <v>96</v>
      </c>
      <c r="V14" s="364"/>
      <c r="W14" s="364"/>
      <c r="X14" s="364"/>
      <c r="Y14" s="364"/>
      <c r="Z14" s="364"/>
      <c r="AA14" s="364"/>
      <c r="AB14" s="364"/>
      <c r="AC14" s="364"/>
      <c r="AD14" s="364"/>
      <c r="AE14" s="364"/>
      <c r="AF14" s="364"/>
      <c r="AG14" s="364"/>
      <c r="AH14" s="364"/>
      <c r="AI14" s="364"/>
      <c r="AJ14" s="364"/>
      <c r="AK14" s="365"/>
    </row>
    <row r="15" spans="1:37" ht="57.75" customHeight="1">
      <c r="B15" s="350"/>
      <c r="C15" s="25" t="s">
        <v>51</v>
      </c>
      <c r="D15" s="346" t="s">
        <v>116</v>
      </c>
      <c r="E15" s="347"/>
      <c r="F15" s="347"/>
      <c r="G15" s="347"/>
      <c r="H15" s="347"/>
      <c r="I15" s="347"/>
      <c r="J15" s="347"/>
      <c r="K15" s="347"/>
      <c r="L15" s="347"/>
      <c r="M15" s="347"/>
      <c r="N15" s="347"/>
      <c r="O15" s="347"/>
      <c r="P15" s="347"/>
      <c r="Q15" s="347"/>
      <c r="R15" s="347"/>
      <c r="S15" s="347"/>
      <c r="T15" s="348"/>
      <c r="U15" s="364" t="s">
        <v>93</v>
      </c>
      <c r="V15" s="364"/>
      <c r="W15" s="364"/>
      <c r="X15" s="364"/>
      <c r="Y15" s="364"/>
      <c r="Z15" s="364"/>
      <c r="AA15" s="364"/>
      <c r="AB15" s="364"/>
      <c r="AC15" s="364"/>
      <c r="AD15" s="364"/>
      <c r="AE15" s="364"/>
      <c r="AF15" s="364"/>
      <c r="AG15" s="364"/>
      <c r="AH15" s="364"/>
      <c r="AI15" s="364"/>
      <c r="AJ15" s="364"/>
      <c r="AK15" s="365"/>
    </row>
    <row r="16" spans="1:37" ht="57.75" customHeight="1">
      <c r="B16" s="350"/>
      <c r="C16" s="25" t="s">
        <v>52</v>
      </c>
      <c r="D16" s="346" t="s">
        <v>117</v>
      </c>
      <c r="E16" s="347"/>
      <c r="F16" s="347"/>
      <c r="G16" s="347"/>
      <c r="H16" s="347"/>
      <c r="I16" s="347"/>
      <c r="J16" s="347"/>
      <c r="K16" s="347"/>
      <c r="L16" s="347"/>
      <c r="M16" s="347"/>
      <c r="N16" s="347"/>
      <c r="O16" s="347"/>
      <c r="P16" s="347"/>
      <c r="Q16" s="347"/>
      <c r="R16" s="347"/>
      <c r="S16" s="347"/>
      <c r="T16" s="348"/>
      <c r="U16" s="364" t="s">
        <v>94</v>
      </c>
      <c r="V16" s="364"/>
      <c r="W16" s="364"/>
      <c r="X16" s="364"/>
      <c r="Y16" s="364"/>
      <c r="Z16" s="364"/>
      <c r="AA16" s="364"/>
      <c r="AB16" s="364"/>
      <c r="AC16" s="364"/>
      <c r="AD16" s="364"/>
      <c r="AE16" s="364"/>
      <c r="AF16" s="364"/>
      <c r="AG16" s="364"/>
      <c r="AH16" s="364"/>
      <c r="AI16" s="364"/>
      <c r="AJ16" s="364"/>
      <c r="AK16" s="365"/>
    </row>
    <row r="17" spans="2:37" ht="57.75" customHeight="1">
      <c r="B17" s="350"/>
      <c r="C17" s="27" t="s">
        <v>7</v>
      </c>
      <c r="D17" s="346" t="s">
        <v>118</v>
      </c>
      <c r="E17" s="347"/>
      <c r="F17" s="347"/>
      <c r="G17" s="347"/>
      <c r="H17" s="347"/>
      <c r="I17" s="347"/>
      <c r="J17" s="347"/>
      <c r="K17" s="347"/>
      <c r="L17" s="347"/>
      <c r="M17" s="347"/>
      <c r="N17" s="347"/>
      <c r="O17" s="347"/>
      <c r="P17" s="347"/>
      <c r="Q17" s="347"/>
      <c r="R17" s="347"/>
      <c r="S17" s="347"/>
      <c r="T17" s="348"/>
      <c r="U17" s="364" t="s">
        <v>92</v>
      </c>
      <c r="V17" s="364"/>
      <c r="W17" s="364"/>
      <c r="X17" s="364"/>
      <c r="Y17" s="364"/>
      <c r="Z17" s="364"/>
      <c r="AA17" s="364"/>
      <c r="AB17" s="364"/>
      <c r="AC17" s="364"/>
      <c r="AD17" s="364"/>
      <c r="AE17" s="364"/>
      <c r="AF17" s="364"/>
      <c r="AG17" s="364"/>
      <c r="AH17" s="364"/>
      <c r="AI17" s="364"/>
      <c r="AJ17" s="364"/>
      <c r="AK17" s="365"/>
    </row>
    <row r="18" spans="2:37" ht="57.75" customHeight="1">
      <c r="B18" s="350"/>
      <c r="C18" s="25" t="s">
        <v>8</v>
      </c>
      <c r="D18" s="346" t="s">
        <v>119</v>
      </c>
      <c r="E18" s="347"/>
      <c r="F18" s="347"/>
      <c r="G18" s="347"/>
      <c r="H18" s="347"/>
      <c r="I18" s="347"/>
      <c r="J18" s="347"/>
      <c r="K18" s="347"/>
      <c r="L18" s="347"/>
      <c r="M18" s="347"/>
      <c r="N18" s="347"/>
      <c r="O18" s="347"/>
      <c r="P18" s="347"/>
      <c r="Q18" s="347"/>
      <c r="R18" s="347"/>
      <c r="S18" s="347"/>
      <c r="T18" s="348"/>
      <c r="U18" s="364" t="s">
        <v>91</v>
      </c>
      <c r="V18" s="364"/>
      <c r="W18" s="364"/>
      <c r="X18" s="364"/>
      <c r="Y18" s="364"/>
      <c r="Z18" s="364"/>
      <c r="AA18" s="364"/>
      <c r="AB18" s="364"/>
      <c r="AC18" s="364"/>
      <c r="AD18" s="364"/>
      <c r="AE18" s="364"/>
      <c r="AF18" s="364"/>
      <c r="AG18" s="364"/>
      <c r="AH18" s="364"/>
      <c r="AI18" s="364"/>
      <c r="AJ18" s="364"/>
      <c r="AK18" s="365"/>
    </row>
    <row r="19" spans="2:37" ht="57.75" customHeight="1" thickBot="1">
      <c r="B19" s="351"/>
      <c r="C19" s="26"/>
      <c r="D19" s="361" t="s">
        <v>120</v>
      </c>
      <c r="E19" s="362"/>
      <c r="F19" s="362"/>
      <c r="G19" s="362"/>
      <c r="H19" s="362"/>
      <c r="I19" s="362"/>
      <c r="J19" s="362"/>
      <c r="K19" s="362"/>
      <c r="L19" s="362"/>
      <c r="M19" s="362"/>
      <c r="N19" s="362"/>
      <c r="O19" s="362"/>
      <c r="P19" s="362"/>
      <c r="Q19" s="362"/>
      <c r="R19" s="362"/>
      <c r="S19" s="362"/>
      <c r="T19" s="363"/>
      <c r="U19" s="371" t="s">
        <v>106</v>
      </c>
      <c r="V19" s="371"/>
      <c r="W19" s="371"/>
      <c r="X19" s="371"/>
      <c r="Y19" s="371"/>
      <c r="Z19" s="371"/>
      <c r="AA19" s="371"/>
      <c r="AB19" s="371"/>
      <c r="AC19" s="371"/>
      <c r="AD19" s="371"/>
      <c r="AE19" s="371"/>
      <c r="AF19" s="371"/>
      <c r="AG19" s="371"/>
      <c r="AH19" s="371"/>
      <c r="AI19" s="371"/>
      <c r="AJ19" s="371"/>
      <c r="AK19" s="372"/>
    </row>
    <row r="20" spans="2:37" ht="57.75" customHeight="1">
      <c r="B20" s="349" t="s">
        <v>12</v>
      </c>
      <c r="C20" s="24" t="s">
        <v>69</v>
      </c>
      <c r="D20" s="358" t="s">
        <v>121</v>
      </c>
      <c r="E20" s="359"/>
      <c r="F20" s="359"/>
      <c r="G20" s="359"/>
      <c r="H20" s="359"/>
      <c r="I20" s="359"/>
      <c r="J20" s="359"/>
      <c r="K20" s="359"/>
      <c r="L20" s="359"/>
      <c r="M20" s="359"/>
      <c r="N20" s="359"/>
      <c r="O20" s="359"/>
      <c r="P20" s="359"/>
      <c r="Q20" s="359"/>
      <c r="R20" s="359"/>
      <c r="S20" s="359"/>
      <c r="T20" s="360"/>
      <c r="U20" s="369" t="s">
        <v>100</v>
      </c>
      <c r="V20" s="369"/>
      <c r="W20" s="369"/>
      <c r="X20" s="369"/>
      <c r="Y20" s="369"/>
      <c r="Z20" s="369"/>
      <c r="AA20" s="369"/>
      <c r="AB20" s="369"/>
      <c r="AC20" s="369"/>
      <c r="AD20" s="369"/>
      <c r="AE20" s="369"/>
      <c r="AF20" s="369"/>
      <c r="AG20" s="369"/>
      <c r="AH20" s="369"/>
      <c r="AI20" s="369"/>
      <c r="AJ20" s="369"/>
      <c r="AK20" s="370"/>
    </row>
    <row r="21" spans="2:37" ht="57.75" customHeight="1">
      <c r="B21" s="350"/>
      <c r="C21" s="25" t="s">
        <v>70</v>
      </c>
      <c r="D21" s="355" t="s">
        <v>122</v>
      </c>
      <c r="E21" s="356"/>
      <c r="F21" s="356"/>
      <c r="G21" s="356"/>
      <c r="H21" s="356"/>
      <c r="I21" s="356"/>
      <c r="J21" s="356"/>
      <c r="K21" s="356"/>
      <c r="L21" s="356"/>
      <c r="M21" s="356"/>
      <c r="N21" s="356"/>
      <c r="O21" s="356"/>
      <c r="P21" s="356"/>
      <c r="Q21" s="356"/>
      <c r="R21" s="356"/>
      <c r="S21" s="356"/>
      <c r="T21" s="357"/>
      <c r="U21" s="364" t="s">
        <v>99</v>
      </c>
      <c r="V21" s="364"/>
      <c r="W21" s="364"/>
      <c r="X21" s="364"/>
      <c r="Y21" s="364"/>
      <c r="Z21" s="364"/>
      <c r="AA21" s="364"/>
      <c r="AB21" s="364"/>
      <c r="AC21" s="364"/>
      <c r="AD21" s="364"/>
      <c r="AE21" s="364"/>
      <c r="AF21" s="364"/>
      <c r="AG21" s="364"/>
      <c r="AH21" s="364"/>
      <c r="AI21" s="364"/>
      <c r="AJ21" s="364"/>
      <c r="AK21" s="365"/>
    </row>
    <row r="22" spans="2:37" ht="57.75" customHeight="1">
      <c r="B22" s="350"/>
      <c r="C22" s="25" t="s">
        <v>71</v>
      </c>
      <c r="D22" s="355" t="s">
        <v>123</v>
      </c>
      <c r="E22" s="356"/>
      <c r="F22" s="356"/>
      <c r="G22" s="356"/>
      <c r="H22" s="356"/>
      <c r="I22" s="356"/>
      <c r="J22" s="356"/>
      <c r="K22" s="356"/>
      <c r="L22" s="356"/>
      <c r="M22" s="356"/>
      <c r="N22" s="356"/>
      <c r="O22" s="356"/>
      <c r="P22" s="356"/>
      <c r="Q22" s="356"/>
      <c r="R22" s="356"/>
      <c r="S22" s="356"/>
      <c r="T22" s="357"/>
      <c r="U22" s="364" t="s">
        <v>80</v>
      </c>
      <c r="V22" s="364"/>
      <c r="W22" s="364"/>
      <c r="X22" s="364"/>
      <c r="Y22" s="364"/>
      <c r="Z22" s="364"/>
      <c r="AA22" s="364"/>
      <c r="AB22" s="364"/>
      <c r="AC22" s="364"/>
      <c r="AD22" s="364"/>
      <c r="AE22" s="364"/>
      <c r="AF22" s="364"/>
      <c r="AG22" s="364"/>
      <c r="AH22" s="364"/>
      <c r="AI22" s="364"/>
      <c r="AJ22" s="364"/>
      <c r="AK22" s="365"/>
    </row>
    <row r="23" spans="2:37" ht="57.75" customHeight="1">
      <c r="B23" s="350"/>
      <c r="C23" s="27" t="s">
        <v>72</v>
      </c>
      <c r="D23" s="355" t="s">
        <v>124</v>
      </c>
      <c r="E23" s="356"/>
      <c r="F23" s="356"/>
      <c r="G23" s="356"/>
      <c r="H23" s="356"/>
      <c r="I23" s="356"/>
      <c r="J23" s="356"/>
      <c r="K23" s="356"/>
      <c r="L23" s="356"/>
      <c r="M23" s="356"/>
      <c r="N23" s="356"/>
      <c r="O23" s="356"/>
      <c r="P23" s="356"/>
      <c r="Q23" s="356"/>
      <c r="R23" s="356"/>
      <c r="S23" s="356"/>
      <c r="T23" s="357"/>
      <c r="U23" s="364" t="s">
        <v>98</v>
      </c>
      <c r="V23" s="364"/>
      <c r="W23" s="364"/>
      <c r="X23" s="364"/>
      <c r="Y23" s="364"/>
      <c r="Z23" s="364"/>
      <c r="AA23" s="364"/>
      <c r="AB23" s="364"/>
      <c r="AC23" s="364"/>
      <c r="AD23" s="364"/>
      <c r="AE23" s="364"/>
      <c r="AF23" s="364"/>
      <c r="AG23" s="364"/>
      <c r="AH23" s="364"/>
      <c r="AI23" s="364"/>
      <c r="AJ23" s="364"/>
      <c r="AK23" s="365"/>
    </row>
    <row r="24" spans="2:37" ht="57.75" customHeight="1" thickBot="1">
      <c r="B24" s="351"/>
      <c r="C24" s="26" t="s">
        <v>73</v>
      </c>
      <c r="D24" s="352" t="s">
        <v>125</v>
      </c>
      <c r="E24" s="353"/>
      <c r="F24" s="353"/>
      <c r="G24" s="353"/>
      <c r="H24" s="353"/>
      <c r="I24" s="353"/>
      <c r="J24" s="353"/>
      <c r="K24" s="353"/>
      <c r="L24" s="353"/>
      <c r="M24" s="353"/>
      <c r="N24" s="353"/>
      <c r="O24" s="353"/>
      <c r="P24" s="353"/>
      <c r="Q24" s="353"/>
      <c r="R24" s="353"/>
      <c r="S24" s="353"/>
      <c r="T24" s="354"/>
      <c r="U24" s="371" t="s">
        <v>97</v>
      </c>
      <c r="V24" s="371"/>
      <c r="W24" s="371"/>
      <c r="X24" s="371"/>
      <c r="Y24" s="371"/>
      <c r="Z24" s="371"/>
      <c r="AA24" s="371"/>
      <c r="AB24" s="371"/>
      <c r="AC24" s="371"/>
      <c r="AD24" s="371"/>
      <c r="AE24" s="371"/>
      <c r="AF24" s="371"/>
      <c r="AG24" s="371"/>
      <c r="AH24" s="371"/>
      <c r="AI24" s="371"/>
      <c r="AJ24" s="371"/>
      <c r="AK24" s="372"/>
    </row>
  </sheetData>
  <mergeCells count="46">
    <mergeCell ref="U8:AK8"/>
    <mergeCell ref="U9:AK9"/>
    <mergeCell ref="U10:AK10"/>
    <mergeCell ref="U11:AK11"/>
    <mergeCell ref="U24:AK24"/>
    <mergeCell ref="U13:AK13"/>
    <mergeCell ref="U14:AK14"/>
    <mergeCell ref="U15:AK15"/>
    <mergeCell ref="U16:AK16"/>
    <mergeCell ref="U17:AK17"/>
    <mergeCell ref="U18:AK18"/>
    <mergeCell ref="U19:AK19"/>
    <mergeCell ref="U20:AK20"/>
    <mergeCell ref="U21:AK21"/>
    <mergeCell ref="U22:AK22"/>
    <mergeCell ref="U23:AK23"/>
    <mergeCell ref="U12:AK12"/>
    <mergeCell ref="D6:T6"/>
    <mergeCell ref="D5:T5"/>
    <mergeCell ref="D4:T4"/>
    <mergeCell ref="D3:T3"/>
    <mergeCell ref="U5:AK5"/>
    <mergeCell ref="U4:AK4"/>
    <mergeCell ref="U3:AK3"/>
    <mergeCell ref="U6:AK6"/>
    <mergeCell ref="D12:T12"/>
    <mergeCell ref="D11:T11"/>
    <mergeCell ref="D10:T10"/>
    <mergeCell ref="D9:T9"/>
    <mergeCell ref="D8:T8"/>
    <mergeCell ref="D7:T7"/>
    <mergeCell ref="U7:AK7"/>
    <mergeCell ref="B20:B24"/>
    <mergeCell ref="D24:T24"/>
    <mergeCell ref="D23:T23"/>
    <mergeCell ref="D16:T16"/>
    <mergeCell ref="D22:T22"/>
    <mergeCell ref="D21:T21"/>
    <mergeCell ref="D20:T20"/>
    <mergeCell ref="D19:T19"/>
    <mergeCell ref="D18:T18"/>
    <mergeCell ref="D15:T15"/>
    <mergeCell ref="D14:T14"/>
    <mergeCell ref="D13:T13"/>
    <mergeCell ref="B4:B19"/>
    <mergeCell ref="D17:T17"/>
  </mergeCells>
  <phoneticPr fontId="1"/>
  <printOptions horizontalCentered="1"/>
  <pageMargins left="0.11811023622047245" right="0.11811023622047245" top="0.74803149606299213" bottom="0.35433070866141736" header="0.31496062992125984" footer="0.31496062992125984"/>
  <pageSetup paperSize="9" scale="3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zoomScale="140" zoomScaleNormal="140" workbookViewId="0">
      <selection activeCell="B13" sqref="B13"/>
    </sheetView>
  </sheetViews>
  <sheetFormatPr defaultColWidth="8.69921875" defaultRowHeight="13.2"/>
  <cols>
    <col min="1" max="1" width="45" style="91" bestFit="1" customWidth="1"/>
    <col min="2" max="2" width="8.296875" style="91" customWidth="1"/>
    <col min="3" max="16384" width="8.69921875" style="91"/>
  </cols>
  <sheetData>
    <row r="1" spans="1:7">
      <c r="B1" s="94" t="s">
        <v>205</v>
      </c>
      <c r="C1" s="94" t="s">
        <v>206</v>
      </c>
      <c r="D1" s="94" t="s">
        <v>207</v>
      </c>
      <c r="E1" s="94" t="s">
        <v>208</v>
      </c>
      <c r="F1" s="95" t="s">
        <v>209</v>
      </c>
      <c r="G1" s="96" t="s">
        <v>210</v>
      </c>
    </row>
    <row r="2" spans="1:7">
      <c r="A2" s="91" t="s">
        <v>211</v>
      </c>
      <c r="B2" s="97">
        <v>537</v>
      </c>
      <c r="C2" s="97">
        <v>537</v>
      </c>
      <c r="D2" s="97">
        <v>268</v>
      </c>
      <c r="E2" s="91" t="s">
        <v>212</v>
      </c>
      <c r="F2" s="97">
        <v>1</v>
      </c>
      <c r="G2" s="97">
        <v>1</v>
      </c>
    </row>
    <row r="3" spans="1:7">
      <c r="A3" s="91" t="s">
        <v>213</v>
      </c>
      <c r="B3" s="97">
        <v>684</v>
      </c>
      <c r="C3" s="97">
        <v>684</v>
      </c>
      <c r="D3" s="97">
        <v>342</v>
      </c>
      <c r="E3" s="91" t="s">
        <v>212</v>
      </c>
      <c r="F3" s="97">
        <v>1</v>
      </c>
      <c r="G3" s="97">
        <v>1</v>
      </c>
    </row>
    <row r="4" spans="1:7">
      <c r="A4" s="91" t="s">
        <v>214</v>
      </c>
      <c r="B4" s="97">
        <v>889</v>
      </c>
      <c r="C4" s="97">
        <v>889</v>
      </c>
      <c r="D4" s="97">
        <v>445</v>
      </c>
      <c r="E4" s="91" t="s">
        <v>212</v>
      </c>
      <c r="F4" s="97">
        <v>1</v>
      </c>
      <c r="G4" s="97">
        <v>1</v>
      </c>
    </row>
    <row r="5" spans="1:7">
      <c r="A5" s="98" t="s">
        <v>215</v>
      </c>
      <c r="B5" s="97">
        <v>231</v>
      </c>
      <c r="C5" s="97">
        <v>231</v>
      </c>
      <c r="D5" s="97">
        <v>115</v>
      </c>
      <c r="E5" s="91" t="s">
        <v>212</v>
      </c>
      <c r="F5" s="97">
        <v>1</v>
      </c>
      <c r="G5" s="97">
        <v>1</v>
      </c>
    </row>
    <row r="6" spans="1:7">
      <c r="A6" s="91" t="s">
        <v>19</v>
      </c>
      <c r="B6" s="97">
        <v>226</v>
      </c>
      <c r="C6" s="97">
        <v>226</v>
      </c>
      <c r="D6" s="97">
        <v>113</v>
      </c>
      <c r="E6" s="91" t="s">
        <v>212</v>
      </c>
      <c r="F6" s="97">
        <v>1</v>
      </c>
      <c r="G6" s="97">
        <v>1</v>
      </c>
    </row>
    <row r="7" spans="1:7">
      <c r="A7" s="91" t="s">
        <v>216</v>
      </c>
      <c r="B7" s="97">
        <v>564</v>
      </c>
      <c r="C7" s="97">
        <v>564</v>
      </c>
      <c r="D7" s="97">
        <v>282</v>
      </c>
      <c r="E7" s="91" t="s">
        <v>212</v>
      </c>
      <c r="F7" s="97">
        <v>1</v>
      </c>
      <c r="G7" s="97">
        <v>1</v>
      </c>
    </row>
    <row r="8" spans="1:7">
      <c r="A8" s="91" t="s">
        <v>217</v>
      </c>
      <c r="B8" s="97">
        <v>710</v>
      </c>
      <c r="C8" s="97">
        <v>710</v>
      </c>
      <c r="D8" s="97">
        <v>355</v>
      </c>
      <c r="E8" s="91" t="s">
        <v>212</v>
      </c>
      <c r="F8" s="97">
        <v>1</v>
      </c>
      <c r="G8" s="97">
        <v>1</v>
      </c>
    </row>
    <row r="9" spans="1:7">
      <c r="A9" s="91" t="s">
        <v>218</v>
      </c>
      <c r="B9" s="97">
        <v>1133</v>
      </c>
      <c r="C9" s="97">
        <v>1133</v>
      </c>
      <c r="D9" s="97">
        <v>567</v>
      </c>
      <c r="E9" s="91" t="s">
        <v>212</v>
      </c>
      <c r="F9" s="97">
        <v>1</v>
      </c>
      <c r="G9" s="97">
        <v>1</v>
      </c>
    </row>
    <row r="10" spans="1:7">
      <c r="A10" s="91" t="s">
        <v>219</v>
      </c>
      <c r="B10" s="97">
        <v>27</v>
      </c>
      <c r="C10" s="97"/>
      <c r="D10" s="97">
        <v>13</v>
      </c>
      <c r="E10" s="91" t="s">
        <v>220</v>
      </c>
      <c r="F10" s="97">
        <v>1</v>
      </c>
      <c r="G10" s="97">
        <v>2</v>
      </c>
    </row>
    <row r="11" spans="1:7">
      <c r="A11" s="91" t="s">
        <v>221</v>
      </c>
      <c r="B11" s="97">
        <v>27</v>
      </c>
      <c r="C11" s="97"/>
      <c r="D11" s="97">
        <v>13</v>
      </c>
      <c r="E11" s="91" t="s">
        <v>220</v>
      </c>
      <c r="F11" s="97">
        <v>1</v>
      </c>
      <c r="G11" s="97">
        <v>2</v>
      </c>
    </row>
    <row r="12" spans="1:7">
      <c r="A12" s="91" t="s">
        <v>23</v>
      </c>
      <c r="B12" s="97">
        <v>320</v>
      </c>
      <c r="C12" s="97"/>
      <c r="D12" s="97">
        <v>160</v>
      </c>
      <c r="E12" s="91" t="s">
        <v>212</v>
      </c>
      <c r="F12" s="97">
        <v>1</v>
      </c>
      <c r="G12" s="97">
        <v>1</v>
      </c>
    </row>
    <row r="13" spans="1:7">
      <c r="A13" s="91" t="s">
        <v>24</v>
      </c>
      <c r="B13" s="97">
        <v>339</v>
      </c>
      <c r="C13" s="97"/>
      <c r="D13" s="97">
        <v>169</v>
      </c>
      <c r="E13" s="91" t="s">
        <v>212</v>
      </c>
      <c r="F13" s="97">
        <v>1</v>
      </c>
      <c r="G13" s="97">
        <v>1</v>
      </c>
    </row>
    <row r="14" spans="1:7">
      <c r="A14" s="91" t="s">
        <v>25</v>
      </c>
      <c r="B14" s="97">
        <v>311</v>
      </c>
      <c r="C14" s="97"/>
      <c r="D14" s="97">
        <v>156</v>
      </c>
      <c r="E14" s="91" t="s">
        <v>212</v>
      </c>
      <c r="F14" s="97">
        <v>1</v>
      </c>
      <c r="G14" s="97">
        <v>1</v>
      </c>
    </row>
    <row r="15" spans="1:7">
      <c r="A15" s="91" t="s">
        <v>26</v>
      </c>
      <c r="B15" s="97">
        <v>137</v>
      </c>
      <c r="C15" s="97"/>
      <c r="D15" s="97">
        <v>68</v>
      </c>
      <c r="E15" s="91" t="s">
        <v>212</v>
      </c>
      <c r="F15" s="97">
        <v>1</v>
      </c>
      <c r="G15" s="97">
        <v>1</v>
      </c>
    </row>
    <row r="16" spans="1:7">
      <c r="A16" s="91" t="s">
        <v>27</v>
      </c>
      <c r="B16" s="97">
        <v>508</v>
      </c>
      <c r="C16" s="97"/>
      <c r="D16" s="97">
        <v>254</v>
      </c>
      <c r="E16" s="91" t="s">
        <v>212</v>
      </c>
      <c r="F16" s="97">
        <v>1</v>
      </c>
      <c r="G16" s="97">
        <v>1</v>
      </c>
    </row>
    <row r="17" spans="1:7">
      <c r="A17" s="91" t="s">
        <v>28</v>
      </c>
      <c r="B17" s="97">
        <v>204</v>
      </c>
      <c r="C17" s="97"/>
      <c r="D17" s="97">
        <v>102</v>
      </c>
      <c r="E17" s="91" t="s">
        <v>212</v>
      </c>
      <c r="F17" s="97">
        <v>1</v>
      </c>
      <c r="G17" s="97">
        <v>1</v>
      </c>
    </row>
    <row r="18" spans="1:7">
      <c r="A18" s="91" t="s">
        <v>29</v>
      </c>
      <c r="B18" s="97">
        <v>148</v>
      </c>
      <c r="C18" s="97"/>
      <c r="D18" s="97">
        <v>74</v>
      </c>
      <c r="E18" s="91" t="s">
        <v>212</v>
      </c>
      <c r="F18" s="97">
        <v>1</v>
      </c>
      <c r="G18" s="97">
        <v>1</v>
      </c>
    </row>
    <row r="19" spans="1:7">
      <c r="A19" s="91" t="s">
        <v>30</v>
      </c>
      <c r="B19" s="97">
        <v>0</v>
      </c>
      <c r="C19" s="97"/>
      <c r="D19" s="97">
        <v>282</v>
      </c>
      <c r="E19" s="91" t="s">
        <v>212</v>
      </c>
      <c r="F19" s="97">
        <v>1</v>
      </c>
      <c r="G19" s="97">
        <v>1</v>
      </c>
    </row>
    <row r="20" spans="1:7">
      <c r="A20" s="99" t="s">
        <v>222</v>
      </c>
      <c r="B20" s="97">
        <v>33</v>
      </c>
      <c r="C20" s="97"/>
      <c r="D20" s="97">
        <v>16</v>
      </c>
      <c r="E20" s="91" t="s">
        <v>212</v>
      </c>
      <c r="F20" s="97">
        <v>1</v>
      </c>
      <c r="G20" s="97">
        <v>1</v>
      </c>
    </row>
    <row r="21" spans="1:7">
      <c r="A21" s="91" t="s">
        <v>32</v>
      </c>
      <c r="B21" s="97">
        <v>475</v>
      </c>
      <c r="C21" s="97"/>
      <c r="D21" s="97">
        <v>237</v>
      </c>
      <c r="E21" s="91" t="s">
        <v>212</v>
      </c>
      <c r="F21" s="97">
        <v>1</v>
      </c>
      <c r="G21" s="97">
        <v>1</v>
      </c>
    </row>
    <row r="22" spans="1:7">
      <c r="A22" s="91" t="s">
        <v>33</v>
      </c>
      <c r="B22" s="97">
        <v>638</v>
      </c>
      <c r="C22" s="97"/>
      <c r="D22" s="97">
        <v>319</v>
      </c>
      <c r="E22" s="91" t="s">
        <v>212</v>
      </c>
      <c r="F22" s="97">
        <v>1</v>
      </c>
      <c r="G22" s="97">
        <v>1</v>
      </c>
    </row>
    <row r="23" spans="1:7">
      <c r="A23" s="91" t="s">
        <v>223</v>
      </c>
      <c r="B23" s="97">
        <v>38</v>
      </c>
      <c r="C23" s="97"/>
      <c r="D23" s="97">
        <v>19</v>
      </c>
      <c r="E23" s="91" t="s">
        <v>220</v>
      </c>
      <c r="F23" s="97">
        <v>2</v>
      </c>
      <c r="G23" s="97">
        <v>2</v>
      </c>
    </row>
    <row r="24" spans="1:7">
      <c r="A24" s="91" t="s">
        <v>224</v>
      </c>
      <c r="B24" s="97">
        <v>40</v>
      </c>
      <c r="C24" s="97"/>
      <c r="D24" s="97">
        <v>20</v>
      </c>
      <c r="E24" s="91" t="s">
        <v>220</v>
      </c>
      <c r="F24" s="97">
        <v>2</v>
      </c>
      <c r="G24" s="97">
        <v>2</v>
      </c>
    </row>
    <row r="25" spans="1:7">
      <c r="A25" s="91" t="s">
        <v>225</v>
      </c>
      <c r="B25" s="97">
        <v>38</v>
      </c>
      <c r="C25" s="97"/>
      <c r="D25" s="97">
        <v>19</v>
      </c>
      <c r="E25" s="91" t="s">
        <v>220</v>
      </c>
      <c r="F25" s="97">
        <v>2</v>
      </c>
      <c r="G25" s="97">
        <v>2</v>
      </c>
    </row>
    <row r="26" spans="1:7">
      <c r="A26" s="91" t="s">
        <v>37</v>
      </c>
      <c r="B26" s="97">
        <v>48</v>
      </c>
      <c r="C26" s="97"/>
      <c r="D26" s="97">
        <v>24</v>
      </c>
      <c r="E26" s="91" t="s">
        <v>220</v>
      </c>
      <c r="F26" s="97">
        <v>2</v>
      </c>
      <c r="G26" s="97">
        <v>2</v>
      </c>
    </row>
    <row r="27" spans="1:7">
      <c r="A27" s="91" t="s">
        <v>38</v>
      </c>
      <c r="B27" s="97">
        <v>43</v>
      </c>
      <c r="C27" s="97"/>
      <c r="D27" s="97">
        <v>21</v>
      </c>
      <c r="E27" s="91" t="s">
        <v>220</v>
      </c>
      <c r="F27" s="97">
        <v>2</v>
      </c>
      <c r="G27" s="97">
        <v>2</v>
      </c>
    </row>
    <row r="28" spans="1:7">
      <c r="A28" s="91" t="s">
        <v>226</v>
      </c>
      <c r="B28" s="97">
        <v>36</v>
      </c>
      <c r="C28" s="97"/>
      <c r="D28" s="97">
        <v>18</v>
      </c>
      <c r="E28" s="91" t="s">
        <v>220</v>
      </c>
      <c r="F28" s="97">
        <v>2</v>
      </c>
      <c r="G28" s="97">
        <v>2</v>
      </c>
    </row>
    <row r="29" spans="1:7">
      <c r="A29" s="91" t="s">
        <v>227</v>
      </c>
      <c r="B29" s="97">
        <v>37</v>
      </c>
      <c r="C29" s="97"/>
      <c r="D29" s="97">
        <v>19</v>
      </c>
      <c r="E29" s="91" t="s">
        <v>220</v>
      </c>
      <c r="F29" s="97">
        <v>2</v>
      </c>
      <c r="G29" s="97">
        <v>2</v>
      </c>
    </row>
    <row r="30" spans="1:7">
      <c r="A30" s="91" t="s">
        <v>228</v>
      </c>
      <c r="B30" s="97">
        <v>35</v>
      </c>
      <c r="C30" s="97"/>
      <c r="D30" s="97">
        <v>18</v>
      </c>
      <c r="E30" s="91" t="s">
        <v>220</v>
      </c>
      <c r="F30" s="97">
        <v>2</v>
      </c>
      <c r="G30" s="97">
        <v>2</v>
      </c>
    </row>
    <row r="31" spans="1:7">
      <c r="A31" s="91" t="s">
        <v>229</v>
      </c>
      <c r="B31" s="97">
        <v>37</v>
      </c>
      <c r="C31" s="97"/>
      <c r="D31" s="97">
        <v>19</v>
      </c>
      <c r="E31" s="91" t="s">
        <v>220</v>
      </c>
      <c r="F31" s="97">
        <v>2</v>
      </c>
      <c r="G31" s="97">
        <v>2</v>
      </c>
    </row>
    <row r="32" spans="1:7">
      <c r="A32" s="91" t="s">
        <v>230</v>
      </c>
      <c r="B32" s="97">
        <v>35</v>
      </c>
      <c r="C32" s="97"/>
      <c r="D32" s="97">
        <v>18</v>
      </c>
      <c r="E32" s="91" t="s">
        <v>220</v>
      </c>
      <c r="F32" s="97">
        <v>2</v>
      </c>
      <c r="G32" s="97">
        <v>2</v>
      </c>
    </row>
    <row r="33" spans="1:7">
      <c r="A33" s="91" t="s">
        <v>231</v>
      </c>
      <c r="B33" s="97">
        <v>37</v>
      </c>
      <c r="C33" s="97"/>
      <c r="D33" s="97">
        <v>19</v>
      </c>
      <c r="E33" s="91" t="s">
        <v>220</v>
      </c>
      <c r="F33" s="97">
        <v>2</v>
      </c>
      <c r="G33" s="97">
        <v>2</v>
      </c>
    </row>
    <row r="34" spans="1:7">
      <c r="A34" s="91" t="s">
        <v>232</v>
      </c>
      <c r="B34" s="97">
        <v>35</v>
      </c>
      <c r="C34" s="97"/>
      <c r="D34" s="97">
        <v>18</v>
      </c>
      <c r="E34" s="91" t="s">
        <v>220</v>
      </c>
      <c r="F34" s="97">
        <v>2</v>
      </c>
      <c r="G34" s="97">
        <v>2</v>
      </c>
    </row>
    <row r="35" spans="1:7">
      <c r="A35" s="91" t="s">
        <v>233</v>
      </c>
      <c r="B35" s="97">
        <v>37</v>
      </c>
      <c r="C35" s="97"/>
      <c r="D35" s="97">
        <v>19</v>
      </c>
      <c r="E35" s="91" t="s">
        <v>220</v>
      </c>
      <c r="F35" s="97">
        <v>2</v>
      </c>
      <c r="G35" s="97">
        <v>2</v>
      </c>
    </row>
    <row r="36" spans="1:7">
      <c r="A36" s="91" t="s">
        <v>234</v>
      </c>
      <c r="B36" s="97">
        <v>35</v>
      </c>
      <c r="C36" s="97"/>
      <c r="D36" s="97">
        <v>18</v>
      </c>
      <c r="E36" s="91" t="s">
        <v>220</v>
      </c>
      <c r="F36" s="97">
        <v>2</v>
      </c>
      <c r="G36" s="97">
        <v>2</v>
      </c>
    </row>
  </sheetData>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3:D38"/>
  <sheetViews>
    <sheetView topLeftCell="A16" workbookViewId="0"/>
  </sheetViews>
  <sheetFormatPr defaultRowHeight="18"/>
  <cols>
    <col min="3" max="3" width="54.59765625" bestFit="1" customWidth="1"/>
  </cols>
  <sheetData>
    <row r="3" spans="3:4">
      <c r="C3" s="9" t="s">
        <v>0</v>
      </c>
      <c r="D3">
        <v>1</v>
      </c>
    </row>
    <row r="4" spans="3:4">
      <c r="C4" t="s">
        <v>15</v>
      </c>
      <c r="D4">
        <v>2</v>
      </c>
    </row>
    <row r="5" spans="3:4">
      <c r="C5" t="s">
        <v>16</v>
      </c>
      <c r="D5">
        <v>3</v>
      </c>
    </row>
    <row r="6" spans="3:4">
      <c r="C6" t="s">
        <v>17</v>
      </c>
      <c r="D6">
        <v>4</v>
      </c>
    </row>
    <row r="7" spans="3:4">
      <c r="C7" t="s">
        <v>18</v>
      </c>
      <c r="D7">
        <v>5</v>
      </c>
    </row>
    <row r="8" spans="3:4">
      <c r="C8" t="s">
        <v>19</v>
      </c>
      <c r="D8">
        <v>6</v>
      </c>
    </row>
    <row r="9" spans="3:4">
      <c r="C9" t="s">
        <v>20</v>
      </c>
      <c r="D9">
        <v>7</v>
      </c>
    </row>
    <row r="10" spans="3:4">
      <c r="C10" t="s">
        <v>21</v>
      </c>
      <c r="D10">
        <v>8</v>
      </c>
    </row>
    <row r="11" spans="3:4">
      <c r="C11" t="s">
        <v>22</v>
      </c>
      <c r="D11">
        <v>9</v>
      </c>
    </row>
    <row r="12" spans="3:4">
      <c r="C12" t="s">
        <v>40</v>
      </c>
      <c r="D12">
        <v>10</v>
      </c>
    </row>
    <row r="13" spans="3:4">
      <c r="C13" t="s">
        <v>41</v>
      </c>
      <c r="D13">
        <v>11</v>
      </c>
    </row>
    <row r="14" spans="3:4">
      <c r="C14" t="s">
        <v>23</v>
      </c>
      <c r="D14">
        <v>12</v>
      </c>
    </row>
    <row r="15" spans="3:4">
      <c r="C15" t="s">
        <v>24</v>
      </c>
      <c r="D15">
        <v>13</v>
      </c>
    </row>
    <row r="16" spans="3:4">
      <c r="C16" t="s">
        <v>25</v>
      </c>
      <c r="D16">
        <v>14</v>
      </c>
    </row>
    <row r="17" spans="3:4">
      <c r="C17" t="s">
        <v>26</v>
      </c>
      <c r="D17">
        <v>15</v>
      </c>
    </row>
    <row r="18" spans="3:4">
      <c r="C18" t="s">
        <v>27</v>
      </c>
      <c r="D18">
        <v>16</v>
      </c>
    </row>
    <row r="19" spans="3:4">
      <c r="C19" t="s">
        <v>28</v>
      </c>
      <c r="D19">
        <v>17</v>
      </c>
    </row>
    <row r="20" spans="3:4">
      <c r="C20" t="s">
        <v>29</v>
      </c>
      <c r="D20">
        <v>18</v>
      </c>
    </row>
    <row r="21" spans="3:4">
      <c r="C21" t="s">
        <v>30</v>
      </c>
      <c r="D21">
        <v>19</v>
      </c>
    </row>
    <row r="22" spans="3:4">
      <c r="C22" t="s">
        <v>31</v>
      </c>
      <c r="D22">
        <v>20</v>
      </c>
    </row>
    <row r="23" spans="3:4">
      <c r="C23" t="s">
        <v>32</v>
      </c>
      <c r="D23">
        <v>21</v>
      </c>
    </row>
    <row r="24" spans="3:4">
      <c r="C24" t="s">
        <v>33</v>
      </c>
      <c r="D24">
        <v>22</v>
      </c>
    </row>
    <row r="25" spans="3:4">
      <c r="C25" t="s">
        <v>34</v>
      </c>
      <c r="D25">
        <v>23</v>
      </c>
    </row>
    <row r="26" spans="3:4">
      <c r="C26" t="s">
        <v>35</v>
      </c>
      <c r="D26">
        <v>24</v>
      </c>
    </row>
    <row r="27" spans="3:4">
      <c r="C27" t="s">
        <v>36</v>
      </c>
      <c r="D27">
        <v>25</v>
      </c>
    </row>
    <row r="28" spans="3:4">
      <c r="C28" t="s">
        <v>37</v>
      </c>
      <c r="D28">
        <v>26</v>
      </c>
    </row>
    <row r="29" spans="3:4">
      <c r="C29" t="s">
        <v>38</v>
      </c>
      <c r="D29">
        <v>27</v>
      </c>
    </row>
    <row r="30" spans="3:4">
      <c r="C30" t="s">
        <v>39</v>
      </c>
      <c r="D30">
        <v>28</v>
      </c>
    </row>
    <row r="31" spans="3:4">
      <c r="C31" t="s">
        <v>42</v>
      </c>
      <c r="D31">
        <v>29</v>
      </c>
    </row>
    <row r="32" spans="3:4">
      <c r="C32" t="s">
        <v>43</v>
      </c>
      <c r="D32">
        <v>30</v>
      </c>
    </row>
    <row r="33" spans="3:4">
      <c r="C33" t="s">
        <v>44</v>
      </c>
      <c r="D33">
        <v>31</v>
      </c>
    </row>
    <row r="34" spans="3:4">
      <c r="C34" t="s">
        <v>45</v>
      </c>
    </row>
    <row r="35" spans="3:4">
      <c r="C35" t="s">
        <v>46</v>
      </c>
    </row>
    <row r="36" spans="3:4">
      <c r="C36" t="s">
        <v>47</v>
      </c>
    </row>
    <row r="37" spans="3:4">
      <c r="C37" t="s">
        <v>48</v>
      </c>
    </row>
    <row r="38" spans="3:4">
      <c r="C38" t="s">
        <v>49</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基本情報等入力シート</vt:lpstr>
      <vt:lpstr>個別協議様式ア（ア）分</vt:lpstr>
      <vt:lpstr>別紙1-3</vt:lpstr>
      <vt:lpstr>リスト</vt:lpstr>
      <vt:lpstr>基準単価</vt:lpstr>
      <vt:lpstr>「費用の概要、積算内訳」記載例</vt:lpstr>
      <vt:lpstr>計算用</vt:lpstr>
      <vt:lpstr>参照</vt:lpstr>
      <vt:lpstr>'「費用の概要、積算内訳」記載例'!Print_Area</vt:lpstr>
      <vt:lpstr>基準単価!Print_Area</vt:lpstr>
      <vt:lpstr>基本情報等入力シート!Print_Area</vt:lpstr>
      <vt:lpstr>'個別協議様式ア（ア）分'!Print_Area</vt:lpstr>
      <vt:lpstr>'別紙1-3'!Print_Area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東京都</cp:lastModifiedBy>
  <cp:lastPrinted>2022-05-25T08:14:42Z</cp:lastPrinted>
  <dcterms:created xsi:type="dcterms:W3CDTF">2020-07-28T08:02:09Z</dcterms:created>
  <dcterms:modified xsi:type="dcterms:W3CDTF">2024-05-27T02:43:08Z</dcterms:modified>
</cp:coreProperties>
</file>